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資料20240906\高教深耕\115年\管核會\各單位預算\"/>
    </mc:Choice>
  </mc:AlternateContent>
  <xr:revisionPtr revIDLastSave="0" documentId="13_ncr:1_{918588EA-B201-4BDB-ABFF-4B63882939B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業務費(補助款)" sheetId="1" r:id="rId1"/>
    <sheet name="業務費(配合款)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5" i="4" l="1"/>
  <c r="V35" i="4"/>
  <c r="U35" i="4"/>
  <c r="T35" i="4"/>
  <c r="S35" i="4"/>
  <c r="R35" i="4"/>
  <c r="Q35" i="4"/>
  <c r="P35" i="4"/>
  <c r="O35" i="4"/>
  <c r="N35" i="4"/>
  <c r="L35" i="4"/>
  <c r="K35" i="4"/>
  <c r="I35" i="4"/>
  <c r="H35" i="4"/>
  <c r="G35" i="4"/>
  <c r="F35" i="4"/>
  <c r="E35" i="4"/>
  <c r="W9" i="4"/>
  <c r="N9" i="4"/>
  <c r="X9" i="4" s="1"/>
  <c r="M8" i="4"/>
  <c r="X8" i="4" s="1"/>
  <c r="J7" i="4"/>
  <c r="J35" i="4" s="1"/>
  <c r="X6" i="4"/>
  <c r="X5" i="4"/>
  <c r="X4" i="4"/>
  <c r="X3" i="4"/>
  <c r="M35" i="4" l="1"/>
  <c r="X36" i="4" s="1"/>
  <c r="X7" i="4"/>
  <c r="X35" i="4" s="1"/>
  <c r="M7" i="1" l="1"/>
  <c r="W8" i="1" l="1"/>
  <c r="P34" i="1" l="1"/>
  <c r="Q34" i="1"/>
  <c r="R34" i="1"/>
  <c r="S34" i="1"/>
  <c r="V34" i="1"/>
  <c r="F34" i="1"/>
  <c r="I34" i="1"/>
  <c r="L34" i="1" l="1"/>
  <c r="K34" i="1"/>
  <c r="H34" i="1"/>
  <c r="U34" i="1"/>
  <c r="T34" i="1"/>
  <c r="N8" i="1"/>
  <c r="J6" i="1"/>
  <c r="X2" i="1"/>
  <c r="N34" i="1" l="1"/>
  <c r="G34" i="1"/>
  <c r="M34" i="1"/>
  <c r="O34" i="1"/>
  <c r="J34" i="1"/>
  <c r="E34" i="1"/>
  <c r="W34" i="1" l="1"/>
  <c r="X5" i="1"/>
  <c r="X4" i="1"/>
  <c r="X3" i="1"/>
  <c r="X6" i="1" l="1"/>
  <c r="X8" i="1"/>
  <c r="X7" i="1"/>
  <c r="X34" i="1" l="1"/>
  <c r="X35" i="1"/>
</calcChain>
</file>

<file path=xl/sharedStrings.xml><?xml version="1.0" encoding="utf-8"?>
<sst xmlns="http://schemas.openxmlformats.org/spreadsheetml/2006/main" count="68" uniqueCount="37">
  <si>
    <t>學系</t>
    <phoneticPr fontId="2" type="noConversion"/>
  </si>
  <si>
    <t>負責教師</t>
    <phoneticPr fontId="2" type="noConversion"/>
  </si>
  <si>
    <t>校外講師費</t>
    <phoneticPr fontId="2" type="noConversion"/>
  </si>
  <si>
    <t>校內講師費</t>
    <phoneticPr fontId="2" type="noConversion"/>
  </si>
  <si>
    <t>國際講師費</t>
    <phoneticPr fontId="2" type="noConversion"/>
  </si>
  <si>
    <t>出席費</t>
    <phoneticPr fontId="2" type="noConversion"/>
  </si>
  <si>
    <t>交通費</t>
    <phoneticPr fontId="2" type="noConversion"/>
  </si>
  <si>
    <t>餐費</t>
    <phoneticPr fontId="2" type="noConversion"/>
  </si>
  <si>
    <t>印刷費</t>
    <phoneticPr fontId="2" type="noConversion"/>
  </si>
  <si>
    <t>雜支</t>
    <phoneticPr fontId="2" type="noConversion"/>
  </si>
  <si>
    <t>長期工讀費</t>
    <phoneticPr fontId="2" type="noConversion"/>
  </si>
  <si>
    <t>臨時工讀費</t>
    <phoneticPr fontId="2" type="noConversion"/>
  </si>
  <si>
    <t>臨時工讀勞保</t>
    <phoneticPr fontId="2" type="noConversion"/>
  </si>
  <si>
    <t>保險費</t>
    <phoneticPr fontId="2" type="noConversion"/>
  </si>
  <si>
    <t>報名費</t>
    <phoneticPr fontId="2" type="noConversion"/>
  </si>
  <si>
    <t>考官鐘點費</t>
  </si>
  <si>
    <t>SP演出費</t>
    <phoneticPr fontId="2" type="noConversion"/>
  </si>
  <si>
    <t>實習指導費</t>
    <phoneticPr fontId="2" type="noConversion"/>
  </si>
  <si>
    <t>軟體授權費</t>
    <phoneticPr fontId="2" type="noConversion"/>
  </si>
  <si>
    <t>total</t>
    <phoneticPr fontId="2" type="noConversion"/>
  </si>
  <si>
    <t>跨專業診斷治療之計畫導向學習</t>
    <phoneticPr fontId="2" type="noConversion"/>
  </si>
  <si>
    <t>老人心理與臨床溝通</t>
  </si>
  <si>
    <t>健康照護與設計思考</t>
  </si>
  <si>
    <t>老人及長照相關課程</t>
  </si>
  <si>
    <t>虛擬實境的本草天地-VR教案建置</t>
    <phoneticPr fontId="2" type="noConversion"/>
  </si>
  <si>
    <t>老人照護問題虛擬實境教學</t>
    <phoneticPr fontId="2" type="noConversion"/>
  </si>
  <si>
    <t>教材鐘點費</t>
    <phoneticPr fontId="2" type="noConversion"/>
  </si>
  <si>
    <t>場地使用費</t>
    <phoneticPr fontId="2" type="noConversion"/>
  </si>
  <si>
    <t>高齡健康照護相關工作坊</t>
    <phoneticPr fontId="2" type="noConversion"/>
  </si>
  <si>
    <t>跨領域教學</t>
    <phoneticPr fontId="2" type="noConversion"/>
  </si>
  <si>
    <t>創新教學</t>
    <phoneticPr fontId="2" type="noConversion"/>
  </si>
  <si>
    <t>教材鐘點費</t>
    <phoneticPr fontId="2" type="noConversion"/>
  </si>
  <si>
    <t>場地使用費</t>
    <phoneticPr fontId="2" type="noConversion"/>
  </si>
  <si>
    <t>活動(各項費用別橘色底可自行增減)</t>
    <phoneticPr fontId="2" type="noConversion"/>
  </si>
  <si>
    <r>
      <t>推動項目</t>
    </r>
    <r>
      <rPr>
        <sz val="12"/>
        <color rgb="FFFF0000"/>
        <rFont val="標楷體"/>
        <family val="4"/>
        <charset val="136"/>
      </rPr>
      <t>(由各學院自訂)</t>
    </r>
    <phoneticPr fontId="2" type="noConversion"/>
  </si>
  <si>
    <t>(紅色字體為參考範例)</t>
    <phoneticPr fontId="2" type="noConversion"/>
  </si>
  <si>
    <t>備註：(紅色字體為參考範例，請依實際情形填寫)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</si>
</sst>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1" fillId="0" borderId="0" xfId="0" applyNumberFormat="1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0" xfId="0" applyFont="1" applyFill="1" applyBorder="1">
      <alignment vertical="center"/>
    </xf>
    <xf numFmtId="0" fontId="3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3" fontId="1" fillId="0" borderId="1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3" fontId="1" fillId="0" borderId="2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3" fontId="5" fillId="0" borderId="0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一般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標楷體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標楷體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標楷體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6" displayName="表格6" ref="D1:X34" totalsRowShown="0" headerRowDxfId="47" headerRowBorderDxfId="46" tableBorderDxfId="45">
  <autoFilter ref="D1:X34" xr:uid="{00000000-0009-0000-0100-000001000000}"/>
  <tableColumns count="21">
    <tableColumn id="1" xr3:uid="{00000000-0010-0000-0000-000001000000}" name="活動(各項費用別橘色底可自行增減)" dataDxfId="44"/>
    <tableColumn id="2" xr3:uid="{00000000-0010-0000-0000-000002000000}" name="校外講師費" dataDxfId="43"/>
    <tableColumn id="3" xr3:uid="{00000000-0010-0000-0000-000003000000}" name="校內講師費" dataDxfId="42"/>
    <tableColumn id="4" xr3:uid="{00000000-0010-0000-0000-000004000000}" name="國際講師費" dataDxfId="41"/>
    <tableColumn id="5" xr3:uid="{00000000-0010-0000-0000-000005000000}" name="出席費" dataDxfId="40"/>
    <tableColumn id="6" xr3:uid="{00000000-0010-0000-0000-000006000000}" name="交通費" dataDxfId="39"/>
    <tableColumn id="7" xr3:uid="{00000000-0010-0000-0000-000007000000}" name="餐費" dataDxfId="38"/>
    <tableColumn id="8" xr3:uid="{00000000-0010-0000-0000-000008000000}" name="印刷費" dataDxfId="37"/>
    <tableColumn id="9" xr3:uid="{00000000-0010-0000-0000-000009000000}" name="雜支" dataDxfId="36"/>
    <tableColumn id="10" xr3:uid="{00000000-0010-0000-0000-00000A000000}" name="長期工讀費" dataDxfId="35"/>
    <tableColumn id="11" xr3:uid="{00000000-0010-0000-0000-00000B000000}" name="臨時工讀費" dataDxfId="34"/>
    <tableColumn id="12" xr3:uid="{00000000-0010-0000-0000-00000C000000}" name="臨時工讀勞保" dataDxfId="33"/>
    <tableColumn id="13" xr3:uid="{00000000-0010-0000-0000-00000D000000}" name="保險費" dataDxfId="32"/>
    <tableColumn id="15" xr3:uid="{00000000-0010-0000-0000-00000F000000}" name="教材鐘點費" dataDxfId="31"/>
    <tableColumn id="16" xr3:uid="{00000000-0010-0000-0000-000010000000}" name="場地使用費" dataDxfId="30"/>
    <tableColumn id="17" xr3:uid="{00000000-0010-0000-0000-000011000000}" name="報名費" dataDxfId="29"/>
    <tableColumn id="18" xr3:uid="{00000000-0010-0000-0000-000012000000}" name="考官鐘點費" dataDxfId="28"/>
    <tableColumn id="19" xr3:uid="{00000000-0010-0000-0000-000013000000}" name="SP演出費" dataDxfId="27"/>
    <tableColumn id="20" xr3:uid="{00000000-0010-0000-0000-000014000000}" name="實習指導費" dataDxfId="26"/>
    <tableColumn id="23" xr3:uid="{00000000-0010-0000-0000-000017000000}" name="軟體授權費" dataDxfId="25"/>
    <tableColumn id="26" xr3:uid="{00000000-0010-0000-0000-00001A000000}" name="total" dataDxfId="2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9AC4B6-883E-48AA-B78D-C3DC363BBD89}" name="表格6_3" displayName="表格6_3" ref="D2:X35" totalsRowShown="0" headerRowDxfId="23" headerRowBorderDxfId="21" tableBorderDxfId="22">
  <autoFilter ref="D2:X35" xr:uid="{00000000-0009-0000-0100-000001000000}"/>
  <tableColumns count="21">
    <tableColumn id="1" xr3:uid="{2191F4F9-BC3C-47F2-95ED-321CD06C9587}" name="活動(各項費用別橘色底可自行增減)" dataDxfId="20"/>
    <tableColumn id="2" xr3:uid="{50F89034-30BB-4D5B-A083-E05FB4BFAE43}" name="校外講師費" dataDxfId="19"/>
    <tableColumn id="3" xr3:uid="{2D50593C-0828-4FBD-AEF0-4CBE95DC6284}" name="校內講師費" dataDxfId="18"/>
    <tableColumn id="4" xr3:uid="{EAEE55D3-3169-4920-B1ED-9F81F5DAEBBE}" name="國際講師費" dataDxfId="17"/>
    <tableColumn id="5" xr3:uid="{4DC3A907-4B6B-4460-B7DE-5D497E4A0B24}" name="出席費" dataDxfId="16"/>
    <tableColumn id="6" xr3:uid="{F8CF19F5-9523-4F84-97F4-2534068389E8}" name="交通費" dataDxfId="15"/>
    <tableColumn id="7" xr3:uid="{EF4C3337-F53C-4CCE-9697-DD5D2168FB66}" name="餐費" dataDxfId="14"/>
    <tableColumn id="8" xr3:uid="{C9B62D31-A2B2-4B16-A031-344D430815B6}" name="印刷費" dataDxfId="13"/>
    <tableColumn id="9" xr3:uid="{DF5B0F87-0A3F-42DD-90F6-C65112C7CAF6}" name="雜支" dataDxfId="12"/>
    <tableColumn id="10" xr3:uid="{D920D539-37C1-4812-BC8F-CB8F5459C3D5}" name="長期工讀費" dataDxfId="11"/>
    <tableColumn id="11" xr3:uid="{8BC66FD4-B889-467F-AB67-7091A2A2ADBB}" name="臨時工讀費" dataDxfId="10"/>
    <tableColumn id="12" xr3:uid="{88BD608E-B73C-4931-8CB1-3F33B1B1637F}" name="臨時工讀勞保" dataDxfId="9"/>
    <tableColumn id="13" xr3:uid="{5C1FEA62-4506-47D9-80CC-DC703469DF26}" name="保險費" dataDxfId="8"/>
    <tableColumn id="15" xr3:uid="{5F2826A6-A774-4253-8472-94D32CEF95FA}" name="教材鐘點費" dataDxfId="7"/>
    <tableColumn id="16" xr3:uid="{9F61FC8A-2FD3-4163-889A-55E41CB098B3}" name="場地使用費" dataDxfId="6"/>
    <tableColumn id="17" xr3:uid="{5C6354D1-7C34-4A8C-9798-5EB5CD5AC014}" name="報名費" dataDxfId="5"/>
    <tableColumn id="18" xr3:uid="{B6A6C327-8FDE-49B5-89AB-1BA7ADC6F659}" name="考官鐘點費" dataDxfId="4"/>
    <tableColumn id="19" xr3:uid="{EB4DBDA2-2EDA-4230-83F5-799588D582BB}" name="SP演出費" dataDxfId="3"/>
    <tableColumn id="20" xr3:uid="{5FABBDB7-4811-42BE-8F8D-218F62952AD3}" name="實習指導費" dataDxfId="2"/>
    <tableColumn id="23" xr3:uid="{4A3B25B9-CD33-4E88-8092-4256459A922D}" name="軟體授權費" dataDxfId="1"/>
    <tableColumn id="26" xr3:uid="{60F4DB30-15DF-42A9-BA28-D9BEE636FD54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A13" sqref="A13:A33"/>
    </sheetView>
  </sheetViews>
  <sheetFormatPr defaultColWidth="9" defaultRowHeight="17" x14ac:dyDescent="0.4"/>
  <cols>
    <col min="1" max="1" width="13.26953125" style="8" customWidth="1"/>
    <col min="2" max="3" width="9" style="5"/>
    <col min="4" max="4" width="55.26953125" style="16" customWidth="1"/>
    <col min="5" max="7" width="12.7265625" style="13" customWidth="1"/>
    <col min="8" max="8" width="12.26953125" style="13" customWidth="1"/>
    <col min="9" max="9" width="11" style="13" customWidth="1"/>
    <col min="10" max="10" width="10.7265625" style="13" customWidth="1"/>
    <col min="11" max="11" width="12.08984375" style="13" customWidth="1"/>
    <col min="12" max="12" width="11.6328125" style="13" customWidth="1"/>
    <col min="13" max="13" width="12.7265625" style="13" customWidth="1"/>
    <col min="14" max="16" width="10.6328125" style="13" customWidth="1"/>
    <col min="17" max="18" width="12.7265625" style="13" customWidth="1"/>
    <col min="19" max="19" width="10.6328125" style="13" customWidth="1"/>
    <col min="20" max="20" width="12.7265625" style="13" customWidth="1"/>
    <col min="21" max="21" width="10.90625" style="13" customWidth="1"/>
    <col min="22" max="23" width="12.7265625" style="13" customWidth="1"/>
    <col min="24" max="24" width="10.453125" style="17" bestFit="1" customWidth="1"/>
    <col min="25" max="16384" width="9" style="8"/>
  </cols>
  <sheetData>
    <row r="1" spans="1:24" s="5" customFormat="1" ht="17.5" thickBot="1" x14ac:dyDescent="0.45">
      <c r="A1" s="22" t="s">
        <v>34</v>
      </c>
      <c r="B1" s="23" t="s">
        <v>0</v>
      </c>
      <c r="C1" s="23" t="s">
        <v>1</v>
      </c>
      <c r="D1" s="24" t="s">
        <v>33</v>
      </c>
      <c r="E1" s="44" t="s">
        <v>2</v>
      </c>
      <c r="F1" s="44" t="s">
        <v>3</v>
      </c>
      <c r="G1" s="44" t="s">
        <v>4</v>
      </c>
      <c r="H1" s="44" t="s">
        <v>5</v>
      </c>
      <c r="I1" s="45" t="s">
        <v>6</v>
      </c>
      <c r="J1" s="44" t="s">
        <v>7</v>
      </c>
      <c r="K1" s="44" t="s">
        <v>8</v>
      </c>
      <c r="L1" s="44" t="s">
        <v>9</v>
      </c>
      <c r="M1" s="44" t="s">
        <v>10</v>
      </c>
      <c r="N1" s="44" t="s">
        <v>11</v>
      </c>
      <c r="O1" s="44" t="s">
        <v>12</v>
      </c>
      <c r="P1" s="44" t="s">
        <v>13</v>
      </c>
      <c r="Q1" s="44" t="s">
        <v>31</v>
      </c>
      <c r="R1" s="44" t="s">
        <v>32</v>
      </c>
      <c r="S1" s="44" t="s">
        <v>14</v>
      </c>
      <c r="T1" s="44" t="s">
        <v>15</v>
      </c>
      <c r="U1" s="44" t="s">
        <v>16</v>
      </c>
      <c r="V1" s="44" t="s">
        <v>17</v>
      </c>
      <c r="W1" s="44" t="s">
        <v>18</v>
      </c>
      <c r="X1" s="25" t="s">
        <v>19</v>
      </c>
    </row>
    <row r="2" spans="1:24" ht="16.5" customHeight="1" x14ac:dyDescent="0.4">
      <c r="A2" s="55" t="s">
        <v>29</v>
      </c>
      <c r="B2" s="46" t="s">
        <v>35</v>
      </c>
      <c r="C2" s="1"/>
      <c r="D2" s="47" t="s">
        <v>20</v>
      </c>
      <c r="E2" s="48">
        <v>180000</v>
      </c>
      <c r="F2" s="48"/>
      <c r="G2" s="48"/>
      <c r="H2" s="48"/>
      <c r="I2" s="48"/>
      <c r="J2" s="48">
        <v>8000</v>
      </c>
      <c r="K2" s="48">
        <v>1000</v>
      </c>
      <c r="L2" s="48">
        <v>2000</v>
      </c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9">
        <f t="shared" ref="X2:X21" si="0">SUM(E2:W2)</f>
        <v>191000</v>
      </c>
    </row>
    <row r="3" spans="1:24" x14ac:dyDescent="0.4">
      <c r="A3" s="56"/>
      <c r="B3" s="37"/>
      <c r="C3" s="9"/>
      <c r="D3" s="50" t="s">
        <v>28</v>
      </c>
      <c r="E3" s="51">
        <v>16000</v>
      </c>
      <c r="F3" s="51"/>
      <c r="G3" s="51"/>
      <c r="H3" s="51"/>
      <c r="I3" s="51">
        <v>3000</v>
      </c>
      <c r="J3" s="51">
        <v>9600</v>
      </c>
      <c r="K3" s="51">
        <v>2000</v>
      </c>
      <c r="L3" s="51">
        <v>2000</v>
      </c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2">
        <f t="shared" si="0"/>
        <v>32600</v>
      </c>
    </row>
    <row r="4" spans="1:24" x14ac:dyDescent="0.4">
      <c r="A4" s="56"/>
      <c r="B4" s="39"/>
      <c r="C4" s="12"/>
      <c r="D4" s="50" t="s">
        <v>21</v>
      </c>
      <c r="E4" s="51">
        <v>6000</v>
      </c>
      <c r="F4" s="51"/>
      <c r="G4" s="51"/>
      <c r="H4" s="51">
        <v>6000</v>
      </c>
      <c r="I4" s="51"/>
      <c r="J4" s="51"/>
      <c r="K4" s="51"/>
      <c r="L4" s="51"/>
      <c r="M4" s="51"/>
      <c r="N4" s="51"/>
      <c r="O4" s="51"/>
      <c r="P4" s="51">
        <v>1500</v>
      </c>
      <c r="Q4" s="51"/>
      <c r="R4" s="51"/>
      <c r="S4" s="51"/>
      <c r="T4" s="51"/>
      <c r="U4" s="51"/>
      <c r="V4" s="51"/>
      <c r="W4" s="51"/>
      <c r="X4" s="52">
        <f t="shared" si="0"/>
        <v>13500</v>
      </c>
    </row>
    <row r="5" spans="1:24" x14ac:dyDescent="0.4">
      <c r="A5" s="56"/>
      <c r="B5" s="39"/>
      <c r="C5" s="12"/>
      <c r="D5" s="50" t="s">
        <v>22</v>
      </c>
      <c r="E5" s="51">
        <v>12000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2">
        <f t="shared" si="0"/>
        <v>12000</v>
      </c>
    </row>
    <row r="6" spans="1:24" x14ac:dyDescent="0.4">
      <c r="A6" s="56"/>
      <c r="B6" s="38"/>
      <c r="C6" s="12"/>
      <c r="D6" s="50" t="s">
        <v>23</v>
      </c>
      <c r="E6" s="51">
        <v>60000</v>
      </c>
      <c r="F6" s="51"/>
      <c r="G6" s="51"/>
      <c r="H6" s="51">
        <v>20000</v>
      </c>
      <c r="I6" s="51">
        <v>12000</v>
      </c>
      <c r="J6" s="51">
        <f>2400+4500</f>
        <v>6900</v>
      </c>
      <c r="K6" s="51"/>
      <c r="L6" s="51"/>
      <c r="M6" s="51"/>
      <c r="N6" s="51"/>
      <c r="O6" s="51"/>
      <c r="P6" s="51">
        <v>5000</v>
      </c>
      <c r="Q6" s="51"/>
      <c r="R6" s="51"/>
      <c r="S6" s="51"/>
      <c r="T6" s="51"/>
      <c r="U6" s="51"/>
      <c r="V6" s="51"/>
      <c r="W6" s="51"/>
      <c r="X6" s="52">
        <f t="shared" si="0"/>
        <v>103900</v>
      </c>
    </row>
    <row r="7" spans="1:24" x14ac:dyDescent="0.4">
      <c r="A7" s="56"/>
      <c r="B7" s="12"/>
      <c r="C7" s="12"/>
      <c r="D7" s="50" t="s">
        <v>24</v>
      </c>
      <c r="E7" s="51"/>
      <c r="F7" s="53"/>
      <c r="G7" s="54"/>
      <c r="H7" s="51">
        <v>30000</v>
      </c>
      <c r="I7" s="51">
        <v>5000</v>
      </c>
      <c r="J7" s="51"/>
      <c r="K7" s="51"/>
      <c r="L7" s="51"/>
      <c r="M7" s="51">
        <f>190*40*6*2+1485*6*2</f>
        <v>109020</v>
      </c>
      <c r="N7" s="51"/>
      <c r="O7" s="51"/>
      <c r="P7" s="51"/>
      <c r="Q7" s="51">
        <v>5000</v>
      </c>
      <c r="R7" s="51"/>
      <c r="S7" s="51"/>
      <c r="T7" s="51"/>
      <c r="U7" s="51"/>
      <c r="V7" s="51"/>
      <c r="W7" s="51"/>
      <c r="X7" s="52">
        <f t="shared" si="0"/>
        <v>149020</v>
      </c>
    </row>
    <row r="8" spans="1:24" x14ac:dyDescent="0.4">
      <c r="A8" s="56"/>
      <c r="B8" s="9"/>
      <c r="C8" s="14"/>
      <c r="D8" s="50" t="s">
        <v>25</v>
      </c>
      <c r="E8" s="51">
        <v>18000</v>
      </c>
      <c r="F8" s="51"/>
      <c r="G8" s="51"/>
      <c r="H8" s="51"/>
      <c r="I8" s="51"/>
      <c r="J8" s="51"/>
      <c r="K8" s="51"/>
      <c r="L8" s="51"/>
      <c r="M8" s="51"/>
      <c r="N8" s="51">
        <f>190*4*2</f>
        <v>1520</v>
      </c>
      <c r="O8" s="51">
        <v>320</v>
      </c>
      <c r="P8" s="51"/>
      <c r="Q8" s="51"/>
      <c r="R8" s="51"/>
      <c r="S8" s="51"/>
      <c r="T8" s="51"/>
      <c r="U8" s="51"/>
      <c r="V8" s="51"/>
      <c r="W8" s="51">
        <f>48000+32000</f>
        <v>80000</v>
      </c>
      <c r="X8" s="52">
        <f t="shared" si="0"/>
        <v>99840</v>
      </c>
    </row>
    <row r="9" spans="1:24" x14ac:dyDescent="0.4">
      <c r="A9" s="56"/>
      <c r="B9" s="21"/>
      <c r="C9" s="12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</row>
    <row r="10" spans="1:24" x14ac:dyDescent="0.4">
      <c r="A10" s="56"/>
      <c r="B10" s="21"/>
      <c r="C10" s="12"/>
      <c r="D10" s="1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7"/>
    </row>
    <row r="11" spans="1:24" x14ac:dyDescent="0.4">
      <c r="A11" s="56"/>
      <c r="B11" s="21"/>
      <c r="C11" s="12"/>
      <c r="D11" s="1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7"/>
    </row>
    <row r="12" spans="1:24" ht="17.5" thickBot="1" x14ac:dyDescent="0.45">
      <c r="A12" s="57"/>
      <c r="B12" s="18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6"/>
    </row>
    <row r="13" spans="1:24" x14ac:dyDescent="0.4">
      <c r="A13" s="55" t="s">
        <v>30</v>
      </c>
      <c r="B13" s="1"/>
      <c r="C13" s="1"/>
      <c r="D13" s="2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4"/>
    </row>
    <row r="14" spans="1:24" x14ac:dyDescent="0.4">
      <c r="A14" s="56"/>
      <c r="B14" s="37"/>
      <c r="C14" s="37"/>
      <c r="D14" s="1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7"/>
    </row>
    <row r="15" spans="1:24" x14ac:dyDescent="0.4">
      <c r="A15" s="56"/>
      <c r="B15" s="39"/>
      <c r="C15" s="39"/>
      <c r="D15" s="1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7"/>
    </row>
    <row r="16" spans="1:24" x14ac:dyDescent="0.4">
      <c r="A16" s="56"/>
      <c r="B16" s="38"/>
      <c r="C16" s="38"/>
      <c r="D16" s="1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7"/>
    </row>
    <row r="17" spans="1:24" x14ac:dyDescent="0.4">
      <c r="A17" s="56"/>
      <c r="B17" s="37"/>
      <c r="C17" s="40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7"/>
    </row>
    <row r="18" spans="1:24" x14ac:dyDescent="0.4">
      <c r="A18" s="56"/>
      <c r="B18" s="38"/>
      <c r="C18" s="41"/>
      <c r="D18" s="28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7"/>
    </row>
    <row r="19" spans="1:24" x14ac:dyDescent="0.4">
      <c r="A19" s="56"/>
      <c r="B19" s="9"/>
      <c r="C19" s="9"/>
      <c r="D19" s="1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4">
      <c r="A20" s="56"/>
      <c r="B20" s="21"/>
      <c r="C20" s="12"/>
      <c r="D20" s="1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ht="16.5" customHeight="1" x14ac:dyDescent="0.4">
      <c r="A21" s="56"/>
      <c r="B21" s="37"/>
      <c r="C21" s="37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4">
      <c r="A22" s="56"/>
      <c r="B22" s="38"/>
      <c r="C22" s="38"/>
      <c r="D22" s="1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4">
      <c r="A23" s="56"/>
      <c r="B23" s="6"/>
      <c r="C23" s="6"/>
      <c r="D23" s="1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4">
      <c r="A24" s="56"/>
      <c r="B24" s="6"/>
      <c r="C24" s="6"/>
      <c r="D24" s="1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11"/>
      <c r="T24" s="3"/>
      <c r="U24" s="3"/>
      <c r="V24" s="3"/>
      <c r="W24" s="3"/>
      <c r="X24" s="7"/>
    </row>
    <row r="25" spans="1:24" x14ac:dyDescent="0.4">
      <c r="A25" s="56"/>
      <c r="B25" s="6"/>
      <c r="C25" s="6"/>
      <c r="D25" s="1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1"/>
      <c r="T25" s="3"/>
      <c r="U25" s="3"/>
      <c r="V25" s="3"/>
      <c r="W25" s="3"/>
      <c r="X25" s="7"/>
    </row>
    <row r="26" spans="1:24" x14ac:dyDescent="0.4">
      <c r="A26" s="56"/>
      <c r="B26" s="6"/>
      <c r="C26" s="6"/>
      <c r="D26" s="1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4">
      <c r="A27" s="56"/>
      <c r="B27" s="6"/>
      <c r="C27" s="6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4">
      <c r="A28" s="56"/>
      <c r="B28" s="6"/>
      <c r="C28" s="6"/>
      <c r="D28" s="1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4">
      <c r="A29" s="56"/>
      <c r="B29" s="43"/>
      <c r="C29" s="43"/>
      <c r="D29" s="1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4">
      <c r="A30" s="56"/>
      <c r="B30" s="43"/>
      <c r="C30" s="43"/>
      <c r="D30" s="1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4">
      <c r="A31" s="56"/>
      <c r="B31" s="9"/>
      <c r="C31" s="9"/>
      <c r="D31" s="1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4">
      <c r="A32" s="56"/>
      <c r="B32" s="39"/>
      <c r="C32" s="39"/>
      <c r="D32" s="1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ht="17.5" thickBot="1" x14ac:dyDescent="0.45">
      <c r="A33" s="57"/>
      <c r="B33" s="42"/>
      <c r="C33" s="42"/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6"/>
    </row>
    <row r="34" spans="1:24" ht="17.5" thickBot="1" x14ac:dyDescent="0.45">
      <c r="A34" s="29"/>
      <c r="B34" s="30"/>
      <c r="C34" s="30"/>
      <c r="D34" s="31"/>
      <c r="E34" s="32">
        <f>SUM(E2:E33)</f>
        <v>292000</v>
      </c>
      <c r="F34" s="32">
        <f>SUM(F2:F33)</f>
        <v>0</v>
      </c>
      <c r="G34" s="32">
        <f>SUM(G2:G33)</f>
        <v>0</v>
      </c>
      <c r="H34" s="32">
        <f>SUM(H2:H33)</f>
        <v>56000</v>
      </c>
      <c r="I34" s="32">
        <f>SUM(I2:I33)</f>
        <v>20000</v>
      </c>
      <c r="J34" s="32">
        <f>SUM(J2:J33)</f>
        <v>24500</v>
      </c>
      <c r="K34" s="32">
        <f>SUM(K2:K33)</f>
        <v>3000</v>
      </c>
      <c r="L34" s="32">
        <f>SUM(L2:L33)</f>
        <v>4000</v>
      </c>
      <c r="M34" s="32">
        <f>SUM(M2:M33)</f>
        <v>109020</v>
      </c>
      <c r="N34" s="32">
        <f>SUM(N2:N33)</f>
        <v>1520</v>
      </c>
      <c r="O34" s="32">
        <f>SUM(O2:O33)</f>
        <v>320</v>
      </c>
      <c r="P34" s="32">
        <f>SUM(P2:P33)</f>
        <v>6500</v>
      </c>
      <c r="Q34" s="32">
        <f>SUM(Q2:Q33)</f>
        <v>5000</v>
      </c>
      <c r="R34" s="32">
        <f>SUM(R2:R33)</f>
        <v>0</v>
      </c>
      <c r="S34" s="32">
        <f>SUM(S2:S33)</f>
        <v>0</v>
      </c>
      <c r="T34" s="32">
        <f>SUM(T2:T33)</f>
        <v>0</v>
      </c>
      <c r="U34" s="32">
        <f>SUM(U2:U33)</f>
        <v>0</v>
      </c>
      <c r="V34" s="32">
        <f>SUM(V2:V33)</f>
        <v>0</v>
      </c>
      <c r="W34" s="32">
        <f>SUM(W2:W33)</f>
        <v>80000</v>
      </c>
      <c r="X34" s="32">
        <f>SUM(X2:X33)</f>
        <v>601860</v>
      </c>
    </row>
    <row r="35" spans="1:24" x14ac:dyDescent="0.4">
      <c r="X35" s="13">
        <f>SUM(E34:W34)</f>
        <v>601860</v>
      </c>
    </row>
  </sheetData>
  <mergeCells count="13">
    <mergeCell ref="A13:A33"/>
    <mergeCell ref="B32:B33"/>
    <mergeCell ref="C32:C33"/>
    <mergeCell ref="B29:B30"/>
    <mergeCell ref="C29:C30"/>
    <mergeCell ref="A2:A12"/>
    <mergeCell ref="B21:B22"/>
    <mergeCell ref="C21:C22"/>
    <mergeCell ref="B3:B6"/>
    <mergeCell ref="B14:B16"/>
    <mergeCell ref="C14:C16"/>
    <mergeCell ref="B17:B18"/>
    <mergeCell ref="C17:C18"/>
  </mergeCells>
  <phoneticPr fontId="2" type="noConversion"/>
  <pageMargins left="0.25" right="0.25" top="0.75" bottom="0.75" header="0.3" footer="0.3"/>
  <pageSetup paperSize="9" scale="3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83E4-7C75-47CF-809A-819B7ACF47DC}">
  <sheetPr>
    <pageSetUpPr fitToPage="1"/>
  </sheetPr>
  <dimension ref="A1:X36"/>
  <sheetViews>
    <sheetView tabSelected="1" workbookViewId="0">
      <pane xSplit="4" ySplit="2" topLeftCell="F15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ColWidth="9" defaultRowHeight="17" x14ac:dyDescent="0.4"/>
  <cols>
    <col min="1" max="1" width="13.26953125" style="8" customWidth="1"/>
    <col min="2" max="3" width="9" style="5"/>
    <col min="4" max="4" width="55.26953125" style="16" customWidth="1"/>
    <col min="5" max="7" width="12.7265625" style="13" customWidth="1"/>
    <col min="8" max="8" width="12.26953125" style="13" customWidth="1"/>
    <col min="9" max="9" width="11" style="13" customWidth="1"/>
    <col min="10" max="10" width="10.7265625" style="13" customWidth="1"/>
    <col min="11" max="11" width="12.08984375" style="13" customWidth="1"/>
    <col min="12" max="12" width="11.6328125" style="13" customWidth="1"/>
    <col min="13" max="13" width="12.7265625" style="13" customWidth="1"/>
    <col min="14" max="16" width="10.6328125" style="13" customWidth="1"/>
    <col min="17" max="18" width="12.7265625" style="13" customWidth="1"/>
    <col min="19" max="19" width="10.6328125" style="13" customWidth="1"/>
    <col min="20" max="20" width="12.7265625" style="13" customWidth="1"/>
    <col min="21" max="21" width="10.90625" style="13" customWidth="1"/>
    <col min="22" max="23" width="12.7265625" style="13" customWidth="1"/>
    <col min="24" max="24" width="10.453125" style="17" bestFit="1" customWidth="1"/>
    <col min="25" max="16384" width="9" style="8"/>
  </cols>
  <sheetData>
    <row r="1" spans="1:24" ht="17.5" thickBot="1" x14ac:dyDescent="0.45">
      <c r="A1" s="58" t="s">
        <v>36</v>
      </c>
      <c r="B1" s="59"/>
      <c r="C1" s="59"/>
    </row>
    <row r="2" spans="1:24" s="5" customFormat="1" ht="17.5" thickBot="1" x14ac:dyDescent="0.45">
      <c r="A2" s="22" t="s">
        <v>34</v>
      </c>
      <c r="B2" s="33" t="s">
        <v>0</v>
      </c>
      <c r="C2" s="33" t="s">
        <v>1</v>
      </c>
      <c r="D2" s="24" t="s">
        <v>33</v>
      </c>
      <c r="E2" s="44" t="s">
        <v>2</v>
      </c>
      <c r="F2" s="44" t="s">
        <v>3</v>
      </c>
      <c r="G2" s="44" t="s">
        <v>4</v>
      </c>
      <c r="H2" s="44" t="s">
        <v>5</v>
      </c>
      <c r="I2" s="45" t="s">
        <v>6</v>
      </c>
      <c r="J2" s="44" t="s">
        <v>7</v>
      </c>
      <c r="K2" s="44" t="s">
        <v>8</v>
      </c>
      <c r="L2" s="44" t="s">
        <v>9</v>
      </c>
      <c r="M2" s="44" t="s">
        <v>10</v>
      </c>
      <c r="N2" s="44" t="s">
        <v>11</v>
      </c>
      <c r="O2" s="44" t="s">
        <v>12</v>
      </c>
      <c r="P2" s="44" t="s">
        <v>13</v>
      </c>
      <c r="Q2" s="44" t="s">
        <v>26</v>
      </c>
      <c r="R2" s="44" t="s">
        <v>27</v>
      </c>
      <c r="S2" s="44" t="s">
        <v>14</v>
      </c>
      <c r="T2" s="44" t="s">
        <v>15</v>
      </c>
      <c r="U2" s="44" t="s">
        <v>16</v>
      </c>
      <c r="V2" s="44" t="s">
        <v>17</v>
      </c>
      <c r="W2" s="44" t="s">
        <v>18</v>
      </c>
      <c r="X2" s="25" t="s">
        <v>19</v>
      </c>
    </row>
    <row r="3" spans="1:24" ht="16.5" customHeight="1" x14ac:dyDescent="0.4">
      <c r="A3" s="55" t="s">
        <v>29</v>
      </c>
      <c r="B3" s="46"/>
      <c r="C3" s="1"/>
      <c r="D3" s="47" t="s">
        <v>20</v>
      </c>
      <c r="E3" s="48">
        <v>180000</v>
      </c>
      <c r="F3" s="48"/>
      <c r="G3" s="48"/>
      <c r="H3" s="48"/>
      <c r="I3" s="48"/>
      <c r="J3" s="48">
        <v>8000</v>
      </c>
      <c r="K3" s="48">
        <v>1000</v>
      </c>
      <c r="L3" s="48">
        <v>2000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9">
        <f t="shared" ref="X3:X22" si="0">SUM(E3:W3)</f>
        <v>191000</v>
      </c>
    </row>
    <row r="4" spans="1:24" x14ac:dyDescent="0.4">
      <c r="A4" s="56"/>
      <c r="B4" s="37"/>
      <c r="C4" s="34"/>
      <c r="D4" s="50" t="s">
        <v>28</v>
      </c>
      <c r="E4" s="51">
        <v>16000</v>
      </c>
      <c r="F4" s="51"/>
      <c r="G4" s="51"/>
      <c r="H4" s="51"/>
      <c r="I4" s="51">
        <v>3000</v>
      </c>
      <c r="J4" s="51">
        <v>9600</v>
      </c>
      <c r="K4" s="51">
        <v>2000</v>
      </c>
      <c r="L4" s="51">
        <v>2000</v>
      </c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>
        <f t="shared" si="0"/>
        <v>32600</v>
      </c>
    </row>
    <row r="5" spans="1:24" x14ac:dyDescent="0.4">
      <c r="A5" s="56"/>
      <c r="B5" s="39"/>
      <c r="C5" s="35"/>
      <c r="D5" s="50" t="s">
        <v>21</v>
      </c>
      <c r="E5" s="51">
        <v>6000</v>
      </c>
      <c r="F5" s="51"/>
      <c r="G5" s="51"/>
      <c r="H5" s="51">
        <v>6000</v>
      </c>
      <c r="I5" s="51"/>
      <c r="J5" s="51"/>
      <c r="K5" s="51"/>
      <c r="L5" s="51"/>
      <c r="M5" s="51"/>
      <c r="N5" s="51"/>
      <c r="O5" s="51"/>
      <c r="P5" s="51">
        <v>1500</v>
      </c>
      <c r="Q5" s="51"/>
      <c r="R5" s="51"/>
      <c r="S5" s="51"/>
      <c r="T5" s="51"/>
      <c r="U5" s="51"/>
      <c r="V5" s="51"/>
      <c r="W5" s="51"/>
      <c r="X5" s="52">
        <f t="shared" si="0"/>
        <v>13500</v>
      </c>
    </row>
    <row r="6" spans="1:24" x14ac:dyDescent="0.4">
      <c r="A6" s="56"/>
      <c r="B6" s="39"/>
      <c r="C6" s="35"/>
      <c r="D6" s="50" t="s">
        <v>22</v>
      </c>
      <c r="E6" s="51">
        <v>12000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2">
        <f t="shared" si="0"/>
        <v>12000</v>
      </c>
    </row>
    <row r="7" spans="1:24" x14ac:dyDescent="0.4">
      <c r="A7" s="56"/>
      <c r="B7" s="38"/>
      <c r="C7" s="35"/>
      <c r="D7" s="50" t="s">
        <v>23</v>
      </c>
      <c r="E7" s="51">
        <v>60000</v>
      </c>
      <c r="F7" s="51"/>
      <c r="G7" s="51"/>
      <c r="H7" s="51">
        <v>20000</v>
      </c>
      <c r="I7" s="51">
        <v>12000</v>
      </c>
      <c r="J7" s="51">
        <f>2400+4500</f>
        <v>6900</v>
      </c>
      <c r="K7" s="51"/>
      <c r="L7" s="51"/>
      <c r="M7" s="51"/>
      <c r="N7" s="51"/>
      <c r="O7" s="51"/>
      <c r="P7" s="51">
        <v>5000</v>
      </c>
      <c r="Q7" s="51"/>
      <c r="R7" s="51"/>
      <c r="S7" s="51"/>
      <c r="T7" s="51"/>
      <c r="U7" s="51"/>
      <c r="V7" s="51"/>
      <c r="W7" s="51"/>
      <c r="X7" s="52">
        <f t="shared" si="0"/>
        <v>103900</v>
      </c>
    </row>
    <row r="8" spans="1:24" x14ac:dyDescent="0.4">
      <c r="A8" s="56"/>
      <c r="B8" s="35"/>
      <c r="C8" s="35"/>
      <c r="D8" s="50" t="s">
        <v>24</v>
      </c>
      <c r="E8" s="51"/>
      <c r="F8" s="53"/>
      <c r="G8" s="54"/>
      <c r="H8" s="51">
        <v>30000</v>
      </c>
      <c r="I8" s="51">
        <v>5000</v>
      </c>
      <c r="J8" s="51"/>
      <c r="K8" s="51"/>
      <c r="L8" s="51"/>
      <c r="M8" s="51">
        <f>190*40*6*2+1485*6*2</f>
        <v>109020</v>
      </c>
      <c r="N8" s="51"/>
      <c r="O8" s="51"/>
      <c r="P8" s="51"/>
      <c r="Q8" s="51">
        <v>5000</v>
      </c>
      <c r="R8" s="51"/>
      <c r="S8" s="51"/>
      <c r="T8" s="51"/>
      <c r="U8" s="51"/>
      <c r="V8" s="51"/>
      <c r="W8" s="51"/>
      <c r="X8" s="52">
        <f t="shared" si="0"/>
        <v>149020</v>
      </c>
    </row>
    <row r="9" spans="1:24" x14ac:dyDescent="0.4">
      <c r="A9" s="56"/>
      <c r="B9" s="34"/>
      <c r="C9" s="14"/>
      <c r="D9" s="50" t="s">
        <v>25</v>
      </c>
      <c r="E9" s="51">
        <v>18000</v>
      </c>
      <c r="F9" s="51"/>
      <c r="G9" s="51"/>
      <c r="H9" s="51"/>
      <c r="I9" s="51"/>
      <c r="J9" s="51"/>
      <c r="K9" s="51"/>
      <c r="L9" s="51"/>
      <c r="M9" s="51"/>
      <c r="N9" s="51">
        <f>190*4*2</f>
        <v>1520</v>
      </c>
      <c r="O9" s="51">
        <v>320</v>
      </c>
      <c r="P9" s="51"/>
      <c r="Q9" s="51"/>
      <c r="R9" s="51"/>
      <c r="S9" s="51"/>
      <c r="T9" s="51"/>
      <c r="U9" s="51"/>
      <c r="V9" s="51"/>
      <c r="W9" s="51">
        <f>48000+32000</f>
        <v>80000</v>
      </c>
      <c r="X9" s="52">
        <f t="shared" si="0"/>
        <v>99840</v>
      </c>
    </row>
    <row r="10" spans="1:24" x14ac:dyDescent="0.4">
      <c r="A10" s="56"/>
      <c r="B10" s="21"/>
      <c r="C10" s="35"/>
      <c r="D10" s="50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2"/>
    </row>
    <row r="11" spans="1:24" x14ac:dyDescent="0.4">
      <c r="A11" s="56"/>
      <c r="B11" s="21"/>
      <c r="C11" s="35"/>
      <c r="D11" s="1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7"/>
    </row>
    <row r="12" spans="1:24" x14ac:dyDescent="0.4">
      <c r="A12" s="56"/>
      <c r="B12" s="21"/>
      <c r="C12" s="35"/>
      <c r="D12" s="1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7"/>
    </row>
    <row r="13" spans="1:24" ht="17.5" thickBot="1" x14ac:dyDescent="0.45">
      <c r="A13" s="57"/>
      <c r="B13" s="18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6"/>
    </row>
    <row r="14" spans="1:24" x14ac:dyDescent="0.4">
      <c r="A14" s="55" t="s">
        <v>30</v>
      </c>
      <c r="B14" s="1"/>
      <c r="C14" s="1"/>
      <c r="D14" s="2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4"/>
    </row>
    <row r="15" spans="1:24" x14ac:dyDescent="0.4">
      <c r="A15" s="56"/>
      <c r="B15" s="37"/>
      <c r="C15" s="37"/>
      <c r="D15" s="1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7"/>
    </row>
    <row r="16" spans="1:24" x14ac:dyDescent="0.4">
      <c r="A16" s="56"/>
      <c r="B16" s="39"/>
      <c r="C16" s="39"/>
      <c r="D16" s="1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7"/>
    </row>
    <row r="17" spans="1:24" x14ac:dyDescent="0.4">
      <c r="A17" s="56"/>
      <c r="B17" s="38"/>
      <c r="C17" s="38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7"/>
    </row>
    <row r="18" spans="1:24" x14ac:dyDescent="0.4">
      <c r="A18" s="56"/>
      <c r="B18" s="37"/>
      <c r="C18" s="40"/>
      <c r="D18" s="1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7"/>
    </row>
    <row r="19" spans="1:24" x14ac:dyDescent="0.4">
      <c r="A19" s="56"/>
      <c r="B19" s="38"/>
      <c r="C19" s="41"/>
      <c r="D19" s="28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4">
      <c r="A20" s="56"/>
      <c r="B20" s="34"/>
      <c r="C20" s="34"/>
      <c r="D20" s="1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4">
      <c r="A21" s="56"/>
      <c r="B21" s="21"/>
      <c r="C21" s="35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ht="16.5" customHeight="1" x14ac:dyDescent="0.4">
      <c r="A22" s="56"/>
      <c r="B22" s="37"/>
      <c r="C22" s="37"/>
      <c r="D22" s="1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4">
      <c r="A23" s="56"/>
      <c r="B23" s="38"/>
      <c r="C23" s="38"/>
      <c r="D23" s="1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4">
      <c r="A24" s="56"/>
      <c r="B24" s="36"/>
      <c r="C24" s="36"/>
      <c r="D24" s="1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4">
      <c r="A25" s="56"/>
      <c r="B25" s="36"/>
      <c r="C25" s="36"/>
      <c r="D25" s="1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1"/>
      <c r="T25" s="3"/>
      <c r="U25" s="3"/>
      <c r="V25" s="3"/>
      <c r="W25" s="3"/>
      <c r="X25" s="7"/>
    </row>
    <row r="26" spans="1:24" x14ac:dyDescent="0.4">
      <c r="A26" s="56"/>
      <c r="B26" s="36"/>
      <c r="C26" s="36"/>
      <c r="D26" s="1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11"/>
      <c r="T26" s="3"/>
      <c r="U26" s="3"/>
      <c r="V26" s="3"/>
      <c r="W26" s="3"/>
      <c r="X26" s="7"/>
    </row>
    <row r="27" spans="1:24" x14ac:dyDescent="0.4">
      <c r="A27" s="56"/>
      <c r="B27" s="36"/>
      <c r="C27" s="36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4">
      <c r="A28" s="56"/>
      <c r="B28" s="36"/>
      <c r="C28" s="36"/>
      <c r="D28" s="1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4">
      <c r="A29" s="56"/>
      <c r="B29" s="36"/>
      <c r="C29" s="36"/>
      <c r="D29" s="1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4">
      <c r="A30" s="56"/>
      <c r="B30" s="43"/>
      <c r="C30" s="43"/>
      <c r="D30" s="1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4">
      <c r="A31" s="56"/>
      <c r="B31" s="43"/>
      <c r="C31" s="43"/>
      <c r="D31" s="1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4">
      <c r="A32" s="56"/>
      <c r="B32" s="34"/>
      <c r="C32" s="34"/>
      <c r="D32" s="1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4">
      <c r="A33" s="56"/>
      <c r="B33" s="39"/>
      <c r="C33" s="39"/>
      <c r="D33" s="1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ht="17.5" thickBot="1" x14ac:dyDescent="0.45">
      <c r="A34" s="57"/>
      <c r="B34" s="42"/>
      <c r="C34" s="42"/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6"/>
    </row>
    <row r="35" spans="1:24" ht="17.5" thickBot="1" x14ac:dyDescent="0.45">
      <c r="A35" s="29"/>
      <c r="B35" s="30"/>
      <c r="C35" s="30"/>
      <c r="D35" s="31"/>
      <c r="E35" s="32">
        <f>SUM(E3:E34)</f>
        <v>292000</v>
      </c>
      <c r="F35" s="32">
        <f>SUM(F3:F34)</f>
        <v>0</v>
      </c>
      <c r="G35" s="32">
        <f>SUM(G3:G34)</f>
        <v>0</v>
      </c>
      <c r="H35" s="32">
        <f>SUM(H3:H34)</f>
        <v>56000</v>
      </c>
      <c r="I35" s="32">
        <f>SUM(I3:I34)</f>
        <v>20000</v>
      </c>
      <c r="J35" s="32">
        <f>SUM(J3:J34)</f>
        <v>24500</v>
      </c>
      <c r="K35" s="32">
        <f>SUM(K3:K34)</f>
        <v>3000</v>
      </c>
      <c r="L35" s="32">
        <f>SUM(L3:L34)</f>
        <v>4000</v>
      </c>
      <c r="M35" s="32">
        <f>SUM(M3:M34)</f>
        <v>109020</v>
      </c>
      <c r="N35" s="32">
        <f>SUM(N3:N34)</f>
        <v>1520</v>
      </c>
      <c r="O35" s="32">
        <f>SUM(O3:O34)</f>
        <v>320</v>
      </c>
      <c r="P35" s="32">
        <f>SUM(P3:P34)</f>
        <v>6500</v>
      </c>
      <c r="Q35" s="32">
        <f>SUM(Q3:Q34)</f>
        <v>5000</v>
      </c>
      <c r="R35" s="32">
        <f>SUM(R3:R34)</f>
        <v>0</v>
      </c>
      <c r="S35" s="32">
        <f>SUM(S3:S34)</f>
        <v>0</v>
      </c>
      <c r="T35" s="32">
        <f>SUM(T3:T34)</f>
        <v>0</v>
      </c>
      <c r="U35" s="32">
        <f>SUM(U3:U34)</f>
        <v>0</v>
      </c>
      <c r="V35" s="32">
        <f>SUM(V3:V34)</f>
        <v>0</v>
      </c>
      <c r="W35" s="32">
        <f>SUM(W3:W34)</f>
        <v>80000</v>
      </c>
      <c r="X35" s="32">
        <f>SUM(X3:X34)</f>
        <v>601860</v>
      </c>
    </row>
    <row r="36" spans="1:24" x14ac:dyDescent="0.4">
      <c r="X36" s="13">
        <f>SUM(E35:W35)</f>
        <v>601860</v>
      </c>
    </row>
  </sheetData>
  <mergeCells count="13">
    <mergeCell ref="C30:C31"/>
    <mergeCell ref="B33:B34"/>
    <mergeCell ref="C33:C34"/>
    <mergeCell ref="A3:A13"/>
    <mergeCell ref="B4:B7"/>
    <mergeCell ref="A14:A34"/>
    <mergeCell ref="B15:B17"/>
    <mergeCell ref="C15:C17"/>
    <mergeCell ref="B18:B19"/>
    <mergeCell ref="C18:C19"/>
    <mergeCell ref="B22:B23"/>
    <mergeCell ref="C22:C23"/>
    <mergeCell ref="B30:B31"/>
  </mergeCells>
  <phoneticPr fontId="2" type="noConversion"/>
  <pageMargins left="0.25" right="0.25" top="0.75" bottom="0.75" header="0.3" footer="0.3"/>
  <pageSetup paperSize="9" scale="3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業務費(補助款)</vt:lpstr>
      <vt:lpstr>業務費(配合款)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</dc:creator>
  <cp:lastModifiedBy>user</cp:lastModifiedBy>
  <dcterms:created xsi:type="dcterms:W3CDTF">2024-10-28T00:10:55Z</dcterms:created>
  <dcterms:modified xsi:type="dcterms:W3CDTF">2025-10-17T03:54:09Z</dcterms:modified>
</cp:coreProperties>
</file>