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ACD920E-5A05-407F-92DC-6878482A0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nsformation" sheetId="5" r:id="rId1"/>
    <sheet name="Template" sheetId="4" r:id="rId2"/>
  </sheets>
  <definedNames>
    <definedName name="_xlnm._FilterDatabase" localSheetId="0" hidden="1">Transformation!$B$9:$B$81</definedName>
    <definedName name="_xlnm.Print_Area" localSheetId="1">Template!$A$1:$N$16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G47" i="5"/>
  <c r="H47" i="5"/>
  <c r="I47" i="5"/>
  <c r="G48" i="5"/>
  <c r="H48" i="5"/>
  <c r="I48" i="5"/>
  <c r="G49" i="5"/>
  <c r="H49" i="5"/>
  <c r="I49" i="5"/>
  <c r="G50" i="5"/>
  <c r="H50" i="5"/>
  <c r="I50" i="5"/>
  <c r="G51" i="5"/>
  <c r="H51" i="5"/>
  <c r="I51" i="5"/>
  <c r="G52" i="5"/>
  <c r="H52" i="5"/>
  <c r="I52" i="5"/>
  <c r="G53" i="5"/>
  <c r="H53" i="5"/>
  <c r="I53" i="5"/>
  <c r="G54" i="5"/>
  <c r="H54" i="5"/>
  <c r="I54" i="5"/>
  <c r="G55" i="5"/>
  <c r="H55" i="5"/>
  <c r="I55" i="5"/>
  <c r="G56" i="5"/>
  <c r="H56" i="5"/>
  <c r="I56" i="5"/>
  <c r="G57" i="5"/>
  <c r="H57" i="5"/>
  <c r="I57" i="5"/>
  <c r="G58" i="5"/>
  <c r="H58" i="5"/>
  <c r="I58" i="5"/>
  <c r="G59" i="5"/>
  <c r="H59" i="5"/>
  <c r="I59" i="5"/>
  <c r="G60" i="5"/>
  <c r="H60" i="5"/>
  <c r="I60" i="5"/>
  <c r="G61" i="5"/>
  <c r="H61" i="5"/>
  <c r="I61" i="5"/>
  <c r="J61" i="5" s="1"/>
  <c r="G62" i="5"/>
  <c r="H62" i="5"/>
  <c r="I62" i="5"/>
  <c r="G63" i="5"/>
  <c r="H63" i="5"/>
  <c r="I63" i="5"/>
  <c r="G64" i="5"/>
  <c r="H64" i="5"/>
  <c r="I64" i="5"/>
  <c r="G65" i="5"/>
  <c r="H65" i="5"/>
  <c r="I65" i="5"/>
  <c r="G66" i="5"/>
  <c r="H66" i="5"/>
  <c r="I66" i="5"/>
  <c r="G67" i="5"/>
  <c r="H67" i="5"/>
  <c r="I67" i="5"/>
  <c r="G68" i="5"/>
  <c r="H68" i="5"/>
  <c r="I68" i="5"/>
  <c r="G69" i="5"/>
  <c r="H69" i="5"/>
  <c r="I69" i="5"/>
  <c r="G70" i="5"/>
  <c r="H70" i="5"/>
  <c r="I70" i="5"/>
  <c r="G71" i="5"/>
  <c r="H71" i="5"/>
  <c r="I71" i="5"/>
  <c r="G72" i="5"/>
  <c r="H72" i="5"/>
  <c r="I72" i="5"/>
  <c r="G73" i="5"/>
  <c r="H73" i="5"/>
  <c r="I73" i="5"/>
  <c r="G74" i="5"/>
  <c r="H74" i="5"/>
  <c r="I74" i="5"/>
  <c r="G75" i="5"/>
  <c r="H75" i="5"/>
  <c r="I75" i="5"/>
  <c r="G76" i="5"/>
  <c r="H76" i="5"/>
  <c r="I76" i="5"/>
  <c r="G77" i="5"/>
  <c r="H77" i="5"/>
  <c r="I77" i="5"/>
  <c r="G78" i="5"/>
  <c r="H78" i="5"/>
  <c r="I78" i="5"/>
  <c r="H18" i="5"/>
  <c r="I18" i="5"/>
  <c r="G18" i="5"/>
  <c r="B2" i="4"/>
  <c r="C1" i="4" s="1"/>
  <c r="B1" i="4"/>
  <c r="J75" i="5" l="1"/>
  <c r="J59" i="5"/>
  <c r="J74" i="5"/>
  <c r="J62" i="5"/>
  <c r="J50" i="5"/>
  <c r="J38" i="5"/>
  <c r="J26" i="5"/>
  <c r="J73" i="5"/>
  <c r="J25" i="5"/>
  <c r="J49" i="5"/>
  <c r="J71" i="5"/>
  <c r="J67" i="5"/>
  <c r="J63" i="5"/>
  <c r="J55" i="5"/>
  <c r="J51" i="5"/>
  <c r="J47" i="5"/>
  <c r="J43" i="5"/>
  <c r="J39" i="5"/>
  <c r="J35" i="5"/>
  <c r="J31" i="5"/>
  <c r="J27" i="5"/>
  <c r="J23" i="5"/>
  <c r="J19" i="5"/>
  <c r="J37" i="5"/>
  <c r="J42" i="5"/>
  <c r="J65" i="5"/>
  <c r="J78" i="5"/>
  <c r="J58" i="5"/>
  <c r="J30" i="5"/>
  <c r="J77" i="5"/>
  <c r="J57" i="5"/>
  <c r="J41" i="5"/>
  <c r="J33" i="5"/>
  <c r="J76" i="5"/>
  <c r="J72" i="5"/>
  <c r="J68" i="5"/>
  <c r="J64" i="5"/>
  <c r="J60" i="5"/>
  <c r="J56" i="5"/>
  <c r="J52" i="5"/>
  <c r="J48" i="5"/>
  <c r="J44" i="5"/>
  <c r="J40" i="5"/>
  <c r="J36" i="5"/>
  <c r="J32" i="5"/>
  <c r="J28" i="5"/>
  <c r="J24" i="5"/>
  <c r="J20" i="5"/>
  <c r="J70" i="5"/>
  <c r="J46" i="5"/>
  <c r="J66" i="5"/>
  <c r="J22" i="5"/>
  <c r="J53" i="5"/>
  <c r="J21" i="5"/>
  <c r="J18" i="5"/>
  <c r="J54" i="5"/>
  <c r="J34" i="5"/>
  <c r="J69" i="5"/>
  <c r="J45" i="5"/>
  <c r="J29" i="5"/>
  <c r="D79" i="5"/>
  <c r="E79" i="5"/>
  <c r="C79" i="5" l="1"/>
  <c r="B6" i="4" l="1"/>
  <c r="I81" i="5" l="1"/>
  <c r="E5" i="4" s="1"/>
  <c r="I80" i="5"/>
  <c r="D5" i="4" s="1"/>
  <c r="I82" i="5"/>
  <c r="F5" i="4" s="1"/>
  <c r="H80" i="5"/>
  <c r="D4" i="4" s="1"/>
  <c r="H81" i="5"/>
  <c r="E4" i="4" s="1"/>
  <c r="H82" i="5"/>
  <c r="F4" i="4" s="1"/>
  <c r="G82" i="5"/>
  <c r="F3" i="4" s="1"/>
  <c r="G80" i="5"/>
  <c r="G81" i="5"/>
  <c r="E3" i="4" s="1"/>
  <c r="G83" i="5" l="1"/>
  <c r="D3" i="4"/>
  <c r="H83" i="5"/>
  <c r="I83" i="5"/>
  <c r="F6" i="4" l="1"/>
  <c r="J5" i="4"/>
  <c r="I3" i="4" l="1"/>
  <c r="J4" i="4"/>
  <c r="I5" i="4"/>
  <c r="K3" i="4"/>
  <c r="I4" i="4"/>
  <c r="K4" i="4"/>
  <c r="E6" i="4"/>
  <c r="J3" i="4"/>
  <c r="K5" i="4"/>
  <c r="L5" i="4" s="1"/>
  <c r="L3" i="4" l="1"/>
  <c r="L4" i="4"/>
</calcChain>
</file>

<file path=xl/sharedStrings.xml><?xml version="1.0" encoding="utf-8"?>
<sst xmlns="http://schemas.openxmlformats.org/spreadsheetml/2006/main" count="62" uniqueCount="53">
  <si>
    <t>Course</t>
    <phoneticPr fontId="1" type="noConversion"/>
  </si>
  <si>
    <t xml:space="preserve"> </t>
    <phoneticPr fontId="1" type="noConversion"/>
  </si>
  <si>
    <t>Criteria\Std</t>
    <phoneticPr fontId="1" type="noConversion"/>
  </si>
  <si>
    <t>1.</t>
    <phoneticPr fontId="1" type="noConversion"/>
  </si>
  <si>
    <t>2.</t>
    <phoneticPr fontId="1" type="noConversion"/>
  </si>
  <si>
    <t>3.</t>
    <phoneticPr fontId="1" type="noConversion"/>
  </si>
  <si>
    <t>SUM(2.+3.)</t>
    <phoneticPr fontId="1" type="noConversion"/>
  </si>
  <si>
    <t>I</t>
    <phoneticPr fontId="1" type="noConversion"/>
  </si>
  <si>
    <t>II</t>
    <phoneticPr fontId="1" type="noConversion"/>
  </si>
  <si>
    <t>Check point:</t>
    <phoneticPr fontId="1" type="noConversion"/>
  </si>
  <si>
    <t>Student #</t>
    <phoneticPr fontId="1" type="noConversion"/>
  </si>
  <si>
    <t>Green: 3</t>
    <phoneticPr fontId="1" type="noConversion"/>
  </si>
  <si>
    <t>Red: 1</t>
    <phoneticPr fontId="1" type="noConversion"/>
  </si>
  <si>
    <t>Yellow: 2</t>
    <phoneticPr fontId="1" type="noConversion"/>
  </si>
  <si>
    <t>Obj.</t>
    <phoneticPr fontId="1" type="noConversion"/>
  </si>
  <si>
    <t>III</t>
    <phoneticPr fontId="1" type="noConversion"/>
  </si>
  <si>
    <t>Criterion I</t>
    <phoneticPr fontId="1" type="noConversion"/>
  </si>
  <si>
    <t>Criterion II</t>
    <phoneticPr fontId="1" type="noConversion"/>
  </si>
  <si>
    <t>Criterion III</t>
    <phoneticPr fontId="1" type="noConversion"/>
  </si>
  <si>
    <t>學號</t>
    <phoneticPr fontId="1" type="noConversion"/>
  </si>
  <si>
    <t>姓名</t>
    <phoneticPr fontId="1" type="noConversion"/>
  </si>
  <si>
    <t>B</t>
    <phoneticPr fontId="1" type="noConversion"/>
  </si>
  <si>
    <t>C</t>
    <phoneticPr fontId="1" type="noConversion"/>
  </si>
  <si>
    <t>Max</t>
    <phoneticPr fontId="1" type="noConversion"/>
  </si>
  <si>
    <t>Score</t>
    <phoneticPr fontId="1" type="noConversion"/>
  </si>
  <si>
    <t>Check</t>
    <phoneticPr fontId="1" type="noConversion"/>
  </si>
  <si>
    <t>Total I</t>
    <phoneticPr fontId="1" type="noConversion"/>
  </si>
  <si>
    <t>A</t>
    <phoneticPr fontId="1" type="noConversion"/>
  </si>
  <si>
    <t>原始分數</t>
    <phoneticPr fontId="1" type="noConversion"/>
  </si>
  <si>
    <t>rubric score</t>
    <phoneticPr fontId="1" type="noConversion"/>
  </si>
  <si>
    <t>←低於75%者以黃色標記</t>
    <phoneticPr fontId="1" type="noConversion"/>
  </si>
  <si>
    <t>Min_lvl2</t>
    <phoneticPr fontId="1" type="noConversion"/>
  </si>
  <si>
    <t>Min_lvl3</t>
    <phoneticPr fontId="1" type="noConversion"/>
  </si>
  <si>
    <t>&lt;&lt;FALSE的原因可能是：</t>
    <phoneticPr fontId="1" type="noConversion"/>
  </si>
  <si>
    <t>2.各項檢測標準的分數設定有問題</t>
    <phoneticPr fontId="1" type="noConversion"/>
  </si>
  <si>
    <t>1.學生成績沒有完整輸入</t>
    <phoneticPr fontId="1" type="noConversion"/>
  </si>
  <si>
    <t>需填寫的部分：表格上方的各項分數</t>
    <phoneticPr fontId="1" type="noConversion"/>
  </si>
  <si>
    <t>需檢查的部分：表格下方，檢視成績輸入是否完整及其正確性</t>
    <phoneticPr fontId="1" type="noConversion"/>
  </si>
  <si>
    <t>資料筆數 &gt;&gt;</t>
    <phoneticPr fontId="1" type="noConversion"/>
  </si>
  <si>
    <t>說明：</t>
    <phoneticPr fontId="1" type="noConversion"/>
  </si>
  <si>
    <t>&gt;&gt;高於此分數，該檢測準則將歸類為Level-3</t>
    <phoneticPr fontId="1" type="noConversion"/>
  </si>
  <si>
    <t>Min</t>
    <phoneticPr fontId="1" type="noConversion"/>
  </si>
  <si>
    <t>Program Competency Goal</t>
    <phoneticPr fontId="15" type="noConversion"/>
  </si>
  <si>
    <t>Program Learning Objective</t>
    <phoneticPr fontId="15" type="noConversion"/>
  </si>
  <si>
    <t>Course</t>
    <phoneticPr fontId="15" type="noConversion"/>
  </si>
  <si>
    <t>Course Instructor</t>
    <phoneticPr fontId="15" type="noConversion"/>
  </si>
  <si>
    <t>Assessment Item and Explanation</t>
    <phoneticPr fontId="15" type="noConversion"/>
  </si>
  <si>
    <t>&lt;&lt;低於此分數，該檢測準則將歸類為Level-1</t>
    <phoneticPr fontId="1" type="noConversion"/>
  </si>
  <si>
    <t>[FT1003]金融科技導論</t>
    <phoneticPr fontId="1" type="noConversion"/>
  </si>
  <si>
    <t>張森林</t>
    <phoneticPr fontId="1" type="noConversion"/>
  </si>
  <si>
    <t>DFT-CG4: Our students will be able to communicate effectively.</t>
    <phoneticPr fontId="1" type="noConversion"/>
  </si>
  <si>
    <t>DFT-CG4-LO2: Our students will be able to use interpersonal communication skills effectively.</t>
    <phoneticPr fontId="1" type="noConversion"/>
  </si>
  <si>
    <t>Each student was asked to do a team report.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</si>
</sst>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2"/>
      <color rgb="FFFFC000"/>
      <name val="Calibri"/>
      <family val="2"/>
    </font>
    <font>
      <sz val="12"/>
      <color rgb="FF0070C0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theme="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3" fillId="2" borderId="1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1" fillId="0" borderId="3" xfId="0" quotePrefix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2" fillId="3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2" fillId="4" borderId="1" xfId="0" applyFont="1" applyFill="1" applyBorder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0" borderId="0" xfId="0" applyFont="1">
      <alignment vertical="center"/>
    </xf>
    <xf numFmtId="0" fontId="3" fillId="3" borderId="0" xfId="0" applyFont="1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9" fontId="0" fillId="5" borderId="3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1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2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6" xfId="3" xr:uid="{00000000-0005-0000-0000-000003000000}"/>
  </cellStyles>
  <dxfs count="6"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  <dxf>
      <font>
        <b/>
        <i val="0"/>
        <strike val="0"/>
        <color rgb="FFFF0000"/>
      </font>
    </dxf>
    <dxf>
      <font>
        <b/>
        <i val="0"/>
        <strike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25983446671438798"/>
          <c:y val="0.23189258713178781"/>
          <c:w val="0.67766553328561485"/>
          <c:h val="0.56849264359883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Template!$H$3</c:f>
              <c:strCache>
                <c:ptCount val="1"/>
                <c:pt idx="0">
                  <c:v>Criterion 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E0C-4029-9885-5CCFF0A2F99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FE0C-4029-9885-5CCFF0A2F9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FE0C-4029-9885-5CCFF0A2F99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Template!$I$3:$K$3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C-4029-9885-5CCFF0A2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9440"/>
        <c:axId val="520461008"/>
      </c:barChart>
      <c:catAx>
        <c:axId val="52045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61008"/>
        <c:crosses val="autoZero"/>
        <c:auto val="1"/>
        <c:lblAlgn val="ctr"/>
        <c:lblOffset val="100"/>
        <c:noMultiLvlLbl val="0"/>
      </c:catAx>
      <c:valAx>
        <c:axId val="52046100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5944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txPr>
        <a:bodyPr/>
        <a:lstStyle/>
        <a:p>
          <a:pPr>
            <a:defRPr sz="1000"/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Template!$H$4</c:f>
              <c:strCache>
                <c:ptCount val="1"/>
                <c:pt idx="0">
                  <c:v>Criterion II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BCDB-4212-9983-8D7AC5F943A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CDB-4212-9983-8D7AC5F943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Template!$I$4:$K$4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DB-4212-9983-8D7AC5F9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7872"/>
        <c:axId val="520461400"/>
      </c:barChart>
      <c:catAx>
        <c:axId val="52045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61400"/>
        <c:crosses val="autoZero"/>
        <c:auto val="1"/>
        <c:lblAlgn val="ctr"/>
        <c:lblOffset val="100"/>
        <c:noMultiLvlLbl val="0"/>
      </c:catAx>
      <c:valAx>
        <c:axId val="52046140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5787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000"/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Template!$H$5</c:f>
              <c:strCache>
                <c:ptCount val="1"/>
                <c:pt idx="0">
                  <c:v>Criterion III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29E-4AA8-B6B8-FEBFDC33007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729E-4AA8-B6B8-FEBFDC33007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Template!$I$5:$K$5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E-4AA8-B6B8-FEBFDC330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61792"/>
        <c:axId val="520459048"/>
      </c:barChart>
      <c:catAx>
        <c:axId val="52046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59048"/>
        <c:crosses val="autoZero"/>
        <c:auto val="1"/>
        <c:lblAlgn val="ctr"/>
        <c:lblOffset val="100"/>
        <c:noMultiLvlLbl val="0"/>
      </c:catAx>
      <c:valAx>
        <c:axId val="52045904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046179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Template!$I$2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9664383101723523E-3"/>
                  <c:y val="3.9828454855995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E-49F6-A69C-FB894F884E91}"/>
                </c:ext>
              </c:extLst>
            </c:dLbl>
            <c:dLbl>
              <c:idx val="1"/>
              <c:layout>
                <c:manualLayout>
                  <c:x val="3.9380173742490704E-3"/>
                  <c:y val="5.5742119346515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E-49F6-A69C-FB894F884E91}"/>
                </c:ext>
              </c:extLst>
            </c:dLbl>
            <c:dLbl>
              <c:idx val="2"/>
              <c:layout>
                <c:manualLayout>
                  <c:x val="3.9664383101722803E-3"/>
                  <c:y val="7.9702145759340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E-49F6-A69C-FB894F884E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Template!$I$3:$I$5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6-40AC-9DED-468727960DAE}"/>
            </c:ext>
          </c:extLst>
        </c:ser>
        <c:ser>
          <c:idx val="1"/>
          <c:order val="1"/>
          <c:tx>
            <c:strRef>
              <c:f>Template!$J$2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7.9328766203447046E-3"/>
                  <c:y val="5.5742119346515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E-49F6-A69C-FB894F884E91}"/>
                </c:ext>
              </c:extLst>
            </c:dLbl>
            <c:dLbl>
              <c:idx val="1"/>
              <c:layout>
                <c:manualLayout>
                  <c:x val="0"/>
                  <c:y val="4.7740861102287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E-49F6-A69C-FB894F884E91}"/>
                </c:ext>
              </c:extLst>
            </c:dLbl>
            <c:dLbl>
              <c:idx val="2"/>
              <c:layout>
                <c:manualLayout>
                  <c:x val="1.1730350904863114E-2"/>
                  <c:y val="5.483111561516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6-40AC-9DED-468727960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Template!$J$3:$J$5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6-40AC-9DED-468727960DAE}"/>
            </c:ext>
          </c:extLst>
        </c:ser>
        <c:ser>
          <c:idx val="2"/>
          <c:order val="2"/>
          <c:tx>
            <c:strRef>
              <c:f>Template!$K$2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18272407348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E-49F6-A69C-FB894F884E91}"/>
                </c:ext>
              </c:extLst>
            </c:dLbl>
            <c:dLbl>
              <c:idx val="1"/>
              <c:layout>
                <c:manualLayout>
                  <c:x val="1.1604105934677523E-2"/>
                  <c:y val="6.205560118713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6-40AC-9DED-468727960DAE}"/>
                </c:ext>
              </c:extLst>
            </c:dLbl>
            <c:dLbl>
              <c:idx val="2"/>
              <c:layout>
                <c:manualLayout>
                  <c:x val="3.8986354775828458E-3"/>
                  <c:y val="3.1189102969472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6-40AC-9DED-468727960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Template!$H$3:$H$5</c:f>
              <c:strCache>
                <c:ptCount val="3"/>
                <c:pt idx="0">
                  <c:v>Criterion I</c:v>
                </c:pt>
                <c:pt idx="1">
                  <c:v>Criterion II</c:v>
                </c:pt>
                <c:pt idx="2">
                  <c:v>Criterion III</c:v>
                </c:pt>
              </c:strCache>
            </c:strRef>
          </c:cat>
          <c:val>
            <c:numRef>
              <c:f>Template!$K$3:$K$5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66-40AC-9DED-46872796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58264"/>
        <c:axId val="520456304"/>
      </c:barChart>
      <c:catAx>
        <c:axId val="520458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zh-TW"/>
          </a:p>
        </c:txPr>
        <c:crossAx val="520456304"/>
        <c:crosses val="autoZero"/>
        <c:auto val="1"/>
        <c:lblAlgn val="ctr"/>
        <c:lblOffset val="100"/>
        <c:noMultiLvlLbl val="0"/>
      </c:catAx>
      <c:valAx>
        <c:axId val="52045630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zh-TW"/>
          </a:p>
        </c:txPr>
        <c:crossAx val="520458264"/>
        <c:crosses val="autoZero"/>
        <c:crossBetween val="between"/>
        <c:majorUnit val="0.2"/>
      </c:valAx>
      <c:spPr>
        <a:ln>
          <a:solidFill>
            <a:schemeClr val="tx1">
              <a:lumMod val="75000"/>
              <a:lumOff val="25000"/>
            </a:schemeClr>
          </a:solidFill>
        </a:ln>
      </c:spPr>
    </c:plotArea>
    <c:legend>
      <c:legendPos val="r"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8</xdr:row>
      <xdr:rowOff>6350</xdr:rowOff>
    </xdr:from>
    <xdr:to>
      <xdr:col>5</xdr:col>
      <xdr:colOff>38100</xdr:colOff>
      <xdr:row>16</xdr:row>
      <xdr:rowOff>0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8</xdr:row>
      <xdr:rowOff>12700</xdr:rowOff>
    </xdr:from>
    <xdr:to>
      <xdr:col>9</xdr:col>
      <xdr:colOff>12700</xdr:colOff>
      <xdr:row>16</xdr:row>
      <xdr:rowOff>12700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120650</xdr:colOff>
      <xdr:row>8</xdr:row>
      <xdr:rowOff>6350</xdr:rowOff>
    </xdr:from>
    <xdr:to>
      <xdr:col>12</xdr:col>
      <xdr:colOff>266700</xdr:colOff>
      <xdr:row>16</xdr:row>
      <xdr:rowOff>6350</xdr:rowOff>
    </xdr:to>
    <xdr:graphicFrame macro="">
      <xdr:nvGraphicFramePr>
        <xdr:cNvPr id="10" name="圖表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8</xdr:row>
      <xdr:rowOff>9525</xdr:rowOff>
    </xdr:from>
    <xdr:to>
      <xdr:col>1</xdr:col>
      <xdr:colOff>3038475</xdr:colOff>
      <xdr:row>16</xdr:row>
      <xdr:rowOff>38099</xdr:rowOff>
    </xdr:to>
    <xdr:graphicFrame macro="">
      <xdr:nvGraphicFramePr>
        <xdr:cNvPr id="16" name="圖表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="130" zoomScaleNormal="130" workbookViewId="0">
      <selection activeCell="J7" sqref="J7"/>
    </sheetView>
  </sheetViews>
  <sheetFormatPr defaultRowHeight="16.5"/>
  <cols>
    <col min="1" max="1" width="13.25" style="14" customWidth="1"/>
    <col min="2" max="2" width="21.375" style="36" customWidth="1"/>
    <col min="3" max="5" width="9.75" style="14" customWidth="1"/>
    <col min="6" max="6" width="9" style="14"/>
    <col min="8" max="9" width="9" style="14"/>
    <col min="10" max="10" width="12.5" customWidth="1"/>
  </cols>
  <sheetData>
    <row r="1" spans="1:12" ht="16.5" customHeight="1">
      <c r="A1" s="55" t="s">
        <v>42</v>
      </c>
      <c r="B1" s="55"/>
      <c r="C1" s="36" t="s">
        <v>50</v>
      </c>
    </row>
    <row r="2" spans="1:12" ht="16.5" customHeight="1">
      <c r="A2" s="55" t="s">
        <v>43</v>
      </c>
      <c r="B2" s="55"/>
      <c r="C2" s="36" t="s">
        <v>51</v>
      </c>
    </row>
    <row r="3" spans="1:12" ht="16.5" customHeight="1">
      <c r="A3" s="55" t="s">
        <v>44</v>
      </c>
      <c r="B3" s="55"/>
      <c r="C3" s="36" t="s">
        <v>48</v>
      </c>
    </row>
    <row r="4" spans="1:12" ht="16.5" customHeight="1">
      <c r="A4" s="55" t="s">
        <v>45</v>
      </c>
      <c r="B4" s="55"/>
      <c r="C4" s="36" t="s">
        <v>49</v>
      </c>
    </row>
    <row r="5" spans="1:12" ht="16.5" customHeight="1">
      <c r="A5" s="55" t="s">
        <v>46</v>
      </c>
      <c r="B5" s="55"/>
      <c r="C5" s="36" t="s">
        <v>52</v>
      </c>
    </row>
    <row r="9" spans="1:12">
      <c r="A9" s="49"/>
      <c r="B9" s="37" t="s">
        <v>36</v>
      </c>
    </row>
    <row r="10" spans="1:12" ht="17.25" thickBot="1">
      <c r="A10" s="50"/>
      <c r="B10" s="37" t="s">
        <v>37</v>
      </c>
    </row>
    <row r="11" spans="1:12" ht="17.25" thickBot="1">
      <c r="B11" s="37"/>
      <c r="F11" s="48"/>
      <c r="G11" s="39" t="s">
        <v>24</v>
      </c>
      <c r="H11" s="39" t="s">
        <v>24</v>
      </c>
      <c r="I11" s="39" t="s">
        <v>24</v>
      </c>
    </row>
    <row r="12" spans="1:12" ht="17.25" thickBot="1">
      <c r="F12" s="40" t="s">
        <v>41</v>
      </c>
      <c r="G12" s="39">
        <v>0</v>
      </c>
      <c r="H12" s="39">
        <v>0</v>
      </c>
      <c r="I12" s="39">
        <v>0</v>
      </c>
    </row>
    <row r="13" spans="1:12" ht="19.149999999999999" customHeight="1" thickBot="1">
      <c r="F13" s="40" t="s">
        <v>23</v>
      </c>
      <c r="G13" s="41">
        <v>100</v>
      </c>
      <c r="H13" s="41">
        <v>100</v>
      </c>
      <c r="I13" s="39">
        <v>100</v>
      </c>
      <c r="K13" s="14"/>
      <c r="L13" s="14"/>
    </row>
    <row r="14" spans="1:12" ht="19.149999999999999" customHeight="1" thickBot="1">
      <c r="G14" s="14"/>
      <c r="J14" t="s">
        <v>39</v>
      </c>
      <c r="K14" s="14"/>
      <c r="L14" s="14"/>
    </row>
    <row r="15" spans="1:12" ht="19.149999999999999" customHeight="1">
      <c r="F15" s="46" t="s">
        <v>31</v>
      </c>
      <c r="G15" s="43">
        <v>0.6</v>
      </c>
      <c r="H15" s="43">
        <v>0.6</v>
      </c>
      <c r="I15" s="44">
        <v>0.6</v>
      </c>
      <c r="J15" t="s">
        <v>47</v>
      </c>
      <c r="K15" s="14"/>
      <c r="L15" s="14"/>
    </row>
    <row r="16" spans="1:12" ht="19.149999999999999" customHeight="1" thickBot="1">
      <c r="C16" s="14" t="s">
        <v>28</v>
      </c>
      <c r="F16" s="40" t="s">
        <v>32</v>
      </c>
      <c r="G16" s="42">
        <v>0.8</v>
      </c>
      <c r="H16" s="42">
        <v>0.8</v>
      </c>
      <c r="I16" s="45">
        <v>0.8</v>
      </c>
      <c r="J16" t="s">
        <v>40</v>
      </c>
      <c r="K16" s="14"/>
      <c r="L16" s="14"/>
    </row>
    <row r="17" spans="1:10" s="16" customFormat="1" ht="17.25" thickBot="1">
      <c r="A17" s="34" t="s">
        <v>19</v>
      </c>
      <c r="B17" s="38" t="s">
        <v>20</v>
      </c>
      <c r="C17" s="35" t="s">
        <v>27</v>
      </c>
      <c r="D17" s="35" t="s">
        <v>21</v>
      </c>
      <c r="E17" s="35" t="s">
        <v>22</v>
      </c>
      <c r="F17" s="14"/>
      <c r="G17" s="17" t="s">
        <v>7</v>
      </c>
      <c r="H17" s="17" t="s">
        <v>8</v>
      </c>
      <c r="I17" s="17" t="s">
        <v>15</v>
      </c>
      <c r="J17" s="15" t="s">
        <v>29</v>
      </c>
    </row>
    <row r="18" spans="1:10">
      <c r="A18"/>
      <c r="C18" s="51"/>
      <c r="D18" s="51"/>
      <c r="E18" s="51"/>
      <c r="G18" s="14" t="str">
        <f>IF(C18="","",IF(C18&lt;(G$12+(G$13-G$12)*G$15),1,IF(C18&gt;(G$12+(G$13-G$12)*G$16),3,2)))</f>
        <v/>
      </c>
      <c r="H18" s="14" t="str">
        <f t="shared" ref="H18:I18" si="0">IF(D18="","",IF(D18&lt;(H$12+(H$13-H$12)*H$15),1,IF(D18&gt;(H$12+(H$13-H$12)*H$16),3,2)))</f>
        <v/>
      </c>
      <c r="I18" s="14" t="str">
        <f t="shared" si="0"/>
        <v/>
      </c>
      <c r="J18" s="18" t="e">
        <f>AVERAGE(G18:I18)</f>
        <v>#DIV/0!</v>
      </c>
    </row>
    <row r="19" spans="1:10">
      <c r="A19"/>
      <c r="C19" s="52"/>
      <c r="D19" s="52"/>
      <c r="E19" s="52"/>
      <c r="G19" s="14" t="str">
        <f t="shared" ref="G19:G78" si="1">IF(C19="","",IF(C19&lt;(G$12+(G$13-G$12)*G$15),1,IF(C19&gt;(G$12+(G$13-G$12)*G$16),3,2)))</f>
        <v/>
      </c>
      <c r="H19" s="14" t="str">
        <f t="shared" ref="H19:H78" si="2">IF(D19="","",IF(D19&lt;(H$12+(H$13-H$12)*H$15),1,IF(D19&gt;(H$12+(H$13-H$12)*H$16),3,2)))</f>
        <v/>
      </c>
      <c r="I19" s="14" t="str">
        <f t="shared" ref="I19:I78" si="3">IF(E19="","",IF(E19&lt;(I$12+(I$13-I$12)*I$15),1,IF(E19&gt;(I$12+(I$13-I$12)*I$16),3,2)))</f>
        <v/>
      </c>
      <c r="J19" s="18" t="e">
        <f t="shared" ref="J19:J78" si="4">AVERAGE(G19:I19)</f>
        <v>#DIV/0!</v>
      </c>
    </row>
    <row r="20" spans="1:10">
      <c r="A20"/>
      <c r="C20" s="52"/>
      <c r="D20" s="52"/>
      <c r="E20" s="52"/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8" t="e">
        <f t="shared" si="4"/>
        <v>#DIV/0!</v>
      </c>
    </row>
    <row r="21" spans="1:10">
      <c r="A21"/>
      <c r="C21" s="52"/>
      <c r="D21" s="52"/>
      <c r="E21" s="52"/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8" t="e">
        <f t="shared" si="4"/>
        <v>#DIV/0!</v>
      </c>
    </row>
    <row r="22" spans="1:10">
      <c r="A22"/>
      <c r="C22" s="52"/>
      <c r="D22" s="52"/>
      <c r="E22" s="52"/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8" t="e">
        <f t="shared" si="4"/>
        <v>#DIV/0!</v>
      </c>
    </row>
    <row r="23" spans="1:10">
      <c r="A23"/>
      <c r="C23" s="52"/>
      <c r="D23" s="52"/>
      <c r="E23" s="52"/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8" t="e">
        <f t="shared" si="4"/>
        <v>#DIV/0!</v>
      </c>
    </row>
    <row r="24" spans="1:10">
      <c r="A24"/>
      <c r="C24" s="52"/>
      <c r="D24" s="52"/>
      <c r="E24" s="52"/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8" t="e">
        <f t="shared" si="4"/>
        <v>#DIV/0!</v>
      </c>
    </row>
    <row r="25" spans="1:10">
      <c r="A25"/>
      <c r="C25" s="52"/>
      <c r="D25" s="52"/>
      <c r="E25" s="52"/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8" t="e">
        <f t="shared" si="4"/>
        <v>#DIV/0!</v>
      </c>
    </row>
    <row r="26" spans="1:10">
      <c r="A26"/>
      <c r="C26" s="52"/>
      <c r="D26" s="52"/>
      <c r="E26" s="52"/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8" t="e">
        <f t="shared" si="4"/>
        <v>#DIV/0!</v>
      </c>
    </row>
    <row r="27" spans="1:10">
      <c r="A27"/>
      <c r="C27" s="52"/>
      <c r="D27" s="52"/>
      <c r="E27" s="52"/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8" t="e">
        <f t="shared" si="4"/>
        <v>#DIV/0!</v>
      </c>
    </row>
    <row r="28" spans="1:10">
      <c r="A28"/>
      <c r="C28" s="52"/>
      <c r="D28" s="52"/>
      <c r="E28" s="52"/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8" t="e">
        <f t="shared" si="4"/>
        <v>#DIV/0!</v>
      </c>
    </row>
    <row r="29" spans="1:10">
      <c r="A29"/>
      <c r="C29" s="52"/>
      <c r="D29" s="52"/>
      <c r="E29" s="52"/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8" t="e">
        <f t="shared" si="4"/>
        <v>#DIV/0!</v>
      </c>
    </row>
    <row r="30" spans="1:10">
      <c r="A30"/>
      <c r="C30" s="52"/>
      <c r="D30" s="52"/>
      <c r="E30" s="52"/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8" t="e">
        <f t="shared" si="4"/>
        <v>#DIV/0!</v>
      </c>
    </row>
    <row r="31" spans="1:10">
      <c r="A31"/>
      <c r="C31" s="52"/>
      <c r="D31" s="52"/>
      <c r="E31" s="52"/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8" t="e">
        <f t="shared" si="4"/>
        <v>#DIV/0!</v>
      </c>
    </row>
    <row r="32" spans="1:10">
      <c r="A32"/>
      <c r="C32" s="52"/>
      <c r="D32" s="52"/>
      <c r="E32" s="52"/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8" t="e">
        <f t="shared" si="4"/>
        <v>#DIV/0!</v>
      </c>
    </row>
    <row r="33" spans="1:10">
      <c r="A33"/>
      <c r="C33" s="52"/>
      <c r="D33" s="52"/>
      <c r="E33" s="52"/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8" t="e">
        <f t="shared" si="4"/>
        <v>#DIV/0!</v>
      </c>
    </row>
    <row r="34" spans="1:10">
      <c r="A34"/>
      <c r="C34" s="52"/>
      <c r="D34" s="52"/>
      <c r="E34" s="52"/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8" t="e">
        <f t="shared" si="4"/>
        <v>#DIV/0!</v>
      </c>
    </row>
    <row r="35" spans="1:10">
      <c r="A35"/>
      <c r="C35" s="52"/>
      <c r="D35" s="52"/>
      <c r="E35" s="52"/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8" t="e">
        <f t="shared" si="4"/>
        <v>#DIV/0!</v>
      </c>
    </row>
    <row r="36" spans="1:10">
      <c r="A36"/>
      <c r="C36" s="52"/>
      <c r="D36" s="52"/>
      <c r="E36" s="52"/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8" t="e">
        <f t="shared" si="4"/>
        <v>#DIV/0!</v>
      </c>
    </row>
    <row r="37" spans="1:10">
      <c r="A37"/>
      <c r="C37" s="52"/>
      <c r="D37" s="52"/>
      <c r="E37" s="52"/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8" t="e">
        <f t="shared" si="4"/>
        <v>#DIV/0!</v>
      </c>
    </row>
    <row r="38" spans="1:10">
      <c r="A38"/>
      <c r="C38" s="52"/>
      <c r="D38" s="52"/>
      <c r="E38" s="52"/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8" t="e">
        <f t="shared" si="4"/>
        <v>#DIV/0!</v>
      </c>
    </row>
    <row r="39" spans="1:10">
      <c r="A39"/>
      <c r="C39" s="52"/>
      <c r="D39" s="52"/>
      <c r="E39" s="52"/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8" t="e">
        <f t="shared" si="4"/>
        <v>#DIV/0!</v>
      </c>
    </row>
    <row r="40" spans="1:10">
      <c r="A40"/>
      <c r="C40" s="52"/>
      <c r="D40" s="52"/>
      <c r="E40" s="52"/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8" t="e">
        <f t="shared" si="4"/>
        <v>#DIV/0!</v>
      </c>
    </row>
    <row r="41" spans="1:10">
      <c r="A41"/>
      <c r="C41" s="52"/>
      <c r="D41" s="52"/>
      <c r="E41" s="52"/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8" t="e">
        <f t="shared" si="4"/>
        <v>#DIV/0!</v>
      </c>
    </row>
    <row r="42" spans="1:10">
      <c r="A42"/>
      <c r="C42" s="52"/>
      <c r="D42" s="52"/>
      <c r="E42" s="52"/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8" t="e">
        <f t="shared" si="4"/>
        <v>#DIV/0!</v>
      </c>
    </row>
    <row r="43" spans="1:10">
      <c r="A43"/>
      <c r="C43" s="52"/>
      <c r="D43" s="52"/>
      <c r="E43" s="52"/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8" t="e">
        <f t="shared" si="4"/>
        <v>#DIV/0!</v>
      </c>
    </row>
    <row r="44" spans="1:10">
      <c r="A44"/>
      <c r="C44" s="52"/>
      <c r="D44" s="52"/>
      <c r="E44" s="52"/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8" t="e">
        <f t="shared" si="4"/>
        <v>#DIV/0!</v>
      </c>
    </row>
    <row r="45" spans="1:10">
      <c r="A45"/>
      <c r="C45" s="52"/>
      <c r="D45" s="52"/>
      <c r="E45" s="52"/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8" t="e">
        <f t="shared" si="4"/>
        <v>#DIV/0!</v>
      </c>
    </row>
    <row r="46" spans="1:10">
      <c r="A46"/>
      <c r="C46" s="52"/>
      <c r="D46" s="52"/>
      <c r="E46" s="52"/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8" t="e">
        <f t="shared" si="4"/>
        <v>#DIV/0!</v>
      </c>
    </row>
    <row r="47" spans="1:10">
      <c r="A47"/>
      <c r="C47" s="52"/>
      <c r="D47" s="52"/>
      <c r="E47" s="52"/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8" t="e">
        <f t="shared" si="4"/>
        <v>#DIV/0!</v>
      </c>
    </row>
    <row r="48" spans="1:10">
      <c r="A48"/>
      <c r="C48" s="52"/>
      <c r="D48" s="52"/>
      <c r="E48" s="52"/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8" t="e">
        <f t="shared" si="4"/>
        <v>#DIV/0!</v>
      </c>
    </row>
    <row r="49" spans="1:10">
      <c r="A49"/>
      <c r="C49" s="52"/>
      <c r="D49" s="52"/>
      <c r="E49" s="52"/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8" t="e">
        <f t="shared" si="4"/>
        <v>#DIV/0!</v>
      </c>
    </row>
    <row r="50" spans="1:10">
      <c r="A50"/>
      <c r="C50" s="52"/>
      <c r="D50" s="52"/>
      <c r="E50" s="52"/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8" t="e">
        <f t="shared" si="4"/>
        <v>#DIV/0!</v>
      </c>
    </row>
    <row r="51" spans="1:10">
      <c r="A51"/>
      <c r="C51" s="52"/>
      <c r="D51" s="52"/>
      <c r="E51" s="52"/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8" t="e">
        <f t="shared" si="4"/>
        <v>#DIV/0!</v>
      </c>
    </row>
    <row r="52" spans="1:10">
      <c r="A52"/>
      <c r="C52" s="52"/>
      <c r="D52" s="52"/>
      <c r="E52" s="52"/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8" t="e">
        <f t="shared" si="4"/>
        <v>#DIV/0!</v>
      </c>
    </row>
    <row r="53" spans="1:10">
      <c r="A53"/>
      <c r="C53" s="52"/>
      <c r="D53" s="52"/>
      <c r="E53" s="52"/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8" t="e">
        <f t="shared" si="4"/>
        <v>#DIV/0!</v>
      </c>
    </row>
    <row r="54" spans="1:10">
      <c r="A54"/>
      <c r="C54" s="52"/>
      <c r="D54" s="52"/>
      <c r="E54" s="52"/>
      <c r="G54" s="14" t="str">
        <f t="shared" si="1"/>
        <v/>
      </c>
      <c r="H54" s="14" t="str">
        <f t="shared" si="2"/>
        <v/>
      </c>
      <c r="I54" s="14" t="str">
        <f t="shared" si="3"/>
        <v/>
      </c>
      <c r="J54" s="18" t="e">
        <f t="shared" si="4"/>
        <v>#DIV/0!</v>
      </c>
    </row>
    <row r="55" spans="1:10">
      <c r="A55"/>
      <c r="C55" s="52"/>
      <c r="D55" s="52"/>
      <c r="E55" s="52"/>
      <c r="G55" s="14" t="str">
        <f t="shared" si="1"/>
        <v/>
      </c>
      <c r="H55" s="14" t="str">
        <f t="shared" si="2"/>
        <v/>
      </c>
      <c r="I55" s="14" t="str">
        <f t="shared" si="3"/>
        <v/>
      </c>
      <c r="J55" s="18" t="e">
        <f t="shared" si="4"/>
        <v>#DIV/0!</v>
      </c>
    </row>
    <row r="56" spans="1:10">
      <c r="A56"/>
      <c r="C56" s="52"/>
      <c r="D56" s="52"/>
      <c r="E56" s="52"/>
      <c r="G56" s="14" t="str">
        <f t="shared" si="1"/>
        <v/>
      </c>
      <c r="H56" s="14" t="str">
        <f t="shared" si="2"/>
        <v/>
      </c>
      <c r="I56" s="14" t="str">
        <f t="shared" si="3"/>
        <v/>
      </c>
      <c r="J56" s="18" t="e">
        <f t="shared" si="4"/>
        <v>#DIV/0!</v>
      </c>
    </row>
    <row r="57" spans="1:10">
      <c r="A57"/>
      <c r="C57" s="52"/>
      <c r="D57" s="52"/>
      <c r="E57" s="52"/>
      <c r="G57" s="14" t="str">
        <f t="shared" si="1"/>
        <v/>
      </c>
      <c r="H57" s="14" t="str">
        <f t="shared" si="2"/>
        <v/>
      </c>
      <c r="I57" s="14" t="str">
        <f t="shared" si="3"/>
        <v/>
      </c>
      <c r="J57" s="18" t="e">
        <f t="shared" si="4"/>
        <v>#DIV/0!</v>
      </c>
    </row>
    <row r="58" spans="1:10">
      <c r="A58"/>
      <c r="C58" s="52"/>
      <c r="D58" s="52"/>
      <c r="E58" s="52"/>
      <c r="G58" s="14" t="str">
        <f t="shared" si="1"/>
        <v/>
      </c>
      <c r="H58" s="14" t="str">
        <f t="shared" si="2"/>
        <v/>
      </c>
      <c r="I58" s="14" t="str">
        <f t="shared" si="3"/>
        <v/>
      </c>
      <c r="J58" s="18" t="e">
        <f t="shared" si="4"/>
        <v>#DIV/0!</v>
      </c>
    </row>
    <row r="59" spans="1:10">
      <c r="A59"/>
      <c r="C59" s="52"/>
      <c r="D59" s="52"/>
      <c r="E59" s="52"/>
      <c r="G59" s="14" t="str">
        <f t="shared" si="1"/>
        <v/>
      </c>
      <c r="H59" s="14" t="str">
        <f t="shared" si="2"/>
        <v/>
      </c>
      <c r="I59" s="14" t="str">
        <f t="shared" si="3"/>
        <v/>
      </c>
      <c r="J59" s="18" t="e">
        <f t="shared" si="4"/>
        <v>#DIV/0!</v>
      </c>
    </row>
    <row r="60" spans="1:10">
      <c r="A60"/>
      <c r="C60" s="52"/>
      <c r="D60" s="52"/>
      <c r="E60" s="52"/>
      <c r="G60" s="14" t="str">
        <f t="shared" si="1"/>
        <v/>
      </c>
      <c r="H60" s="14" t="str">
        <f t="shared" si="2"/>
        <v/>
      </c>
      <c r="I60" s="14" t="str">
        <f t="shared" si="3"/>
        <v/>
      </c>
      <c r="J60" s="18" t="e">
        <f t="shared" si="4"/>
        <v>#DIV/0!</v>
      </c>
    </row>
    <row r="61" spans="1:10">
      <c r="A61"/>
      <c r="C61" s="52"/>
      <c r="D61" s="52"/>
      <c r="E61" s="52"/>
      <c r="G61" s="14" t="str">
        <f t="shared" si="1"/>
        <v/>
      </c>
      <c r="H61" s="14" t="str">
        <f t="shared" si="2"/>
        <v/>
      </c>
      <c r="I61" s="14" t="str">
        <f t="shared" si="3"/>
        <v/>
      </c>
      <c r="J61" s="18" t="e">
        <f t="shared" si="4"/>
        <v>#DIV/0!</v>
      </c>
    </row>
    <row r="62" spans="1:10">
      <c r="A62"/>
      <c r="C62" s="52"/>
      <c r="D62" s="52"/>
      <c r="E62" s="52"/>
      <c r="G62" s="14" t="str">
        <f t="shared" si="1"/>
        <v/>
      </c>
      <c r="H62" s="14" t="str">
        <f t="shared" si="2"/>
        <v/>
      </c>
      <c r="I62" s="14" t="str">
        <f t="shared" si="3"/>
        <v/>
      </c>
      <c r="J62" s="18" t="e">
        <f t="shared" si="4"/>
        <v>#DIV/0!</v>
      </c>
    </row>
    <row r="63" spans="1:10">
      <c r="A63"/>
      <c r="C63" s="52"/>
      <c r="D63" s="52"/>
      <c r="E63" s="52"/>
      <c r="G63" s="14" t="str">
        <f t="shared" si="1"/>
        <v/>
      </c>
      <c r="H63" s="14" t="str">
        <f t="shared" si="2"/>
        <v/>
      </c>
      <c r="I63" s="14" t="str">
        <f t="shared" si="3"/>
        <v/>
      </c>
      <c r="J63" s="18" t="e">
        <f t="shared" si="4"/>
        <v>#DIV/0!</v>
      </c>
    </row>
    <row r="64" spans="1:10">
      <c r="A64"/>
      <c r="C64" s="52"/>
      <c r="D64" s="52"/>
      <c r="E64" s="52"/>
      <c r="G64" s="14" t="str">
        <f t="shared" si="1"/>
        <v/>
      </c>
      <c r="H64" s="14" t="str">
        <f t="shared" si="2"/>
        <v/>
      </c>
      <c r="I64" s="14" t="str">
        <f t="shared" si="3"/>
        <v/>
      </c>
      <c r="J64" s="18" t="e">
        <f t="shared" si="4"/>
        <v>#DIV/0!</v>
      </c>
    </row>
    <row r="65" spans="1:10">
      <c r="A65"/>
      <c r="C65" s="52"/>
      <c r="D65" s="52"/>
      <c r="E65" s="52"/>
      <c r="G65" s="14" t="str">
        <f t="shared" si="1"/>
        <v/>
      </c>
      <c r="H65" s="14" t="str">
        <f t="shared" si="2"/>
        <v/>
      </c>
      <c r="I65" s="14" t="str">
        <f t="shared" si="3"/>
        <v/>
      </c>
      <c r="J65" s="18" t="e">
        <f t="shared" si="4"/>
        <v>#DIV/0!</v>
      </c>
    </row>
    <row r="66" spans="1:10">
      <c r="A66"/>
      <c r="C66" s="52"/>
      <c r="D66" s="52"/>
      <c r="E66" s="52"/>
      <c r="G66" s="14" t="str">
        <f t="shared" si="1"/>
        <v/>
      </c>
      <c r="H66" s="14" t="str">
        <f t="shared" si="2"/>
        <v/>
      </c>
      <c r="I66" s="14" t="str">
        <f t="shared" si="3"/>
        <v/>
      </c>
      <c r="J66" s="18" t="e">
        <f t="shared" si="4"/>
        <v>#DIV/0!</v>
      </c>
    </row>
    <row r="67" spans="1:10">
      <c r="A67"/>
      <c r="C67" s="52"/>
      <c r="D67" s="52"/>
      <c r="E67" s="52"/>
      <c r="G67" s="14" t="str">
        <f t="shared" si="1"/>
        <v/>
      </c>
      <c r="H67" s="14" t="str">
        <f t="shared" si="2"/>
        <v/>
      </c>
      <c r="I67" s="14" t="str">
        <f t="shared" si="3"/>
        <v/>
      </c>
      <c r="J67" s="18" t="e">
        <f t="shared" si="4"/>
        <v>#DIV/0!</v>
      </c>
    </row>
    <row r="68" spans="1:10">
      <c r="A68"/>
      <c r="C68" s="52"/>
      <c r="D68" s="52"/>
      <c r="E68" s="52"/>
      <c r="G68" s="14" t="str">
        <f t="shared" si="1"/>
        <v/>
      </c>
      <c r="H68" s="14" t="str">
        <f t="shared" si="2"/>
        <v/>
      </c>
      <c r="I68" s="14" t="str">
        <f t="shared" si="3"/>
        <v/>
      </c>
      <c r="J68" s="18" t="e">
        <f t="shared" si="4"/>
        <v>#DIV/0!</v>
      </c>
    </row>
    <row r="69" spans="1:10">
      <c r="A69"/>
      <c r="C69" s="52"/>
      <c r="D69" s="52"/>
      <c r="E69" s="52"/>
      <c r="G69" s="14" t="str">
        <f t="shared" si="1"/>
        <v/>
      </c>
      <c r="H69" s="14" t="str">
        <f t="shared" si="2"/>
        <v/>
      </c>
      <c r="I69" s="14" t="str">
        <f t="shared" si="3"/>
        <v/>
      </c>
      <c r="J69" s="18" t="e">
        <f t="shared" si="4"/>
        <v>#DIV/0!</v>
      </c>
    </row>
    <row r="70" spans="1:10">
      <c r="A70"/>
      <c r="C70" s="52"/>
      <c r="D70" s="52"/>
      <c r="E70" s="52"/>
      <c r="G70" s="14" t="str">
        <f t="shared" si="1"/>
        <v/>
      </c>
      <c r="H70" s="14" t="str">
        <f t="shared" si="2"/>
        <v/>
      </c>
      <c r="I70" s="14" t="str">
        <f t="shared" si="3"/>
        <v/>
      </c>
      <c r="J70" s="18" t="e">
        <f t="shared" si="4"/>
        <v>#DIV/0!</v>
      </c>
    </row>
    <row r="71" spans="1:10">
      <c r="A71"/>
      <c r="C71" s="52"/>
      <c r="D71" s="52"/>
      <c r="E71" s="52"/>
      <c r="G71" s="14" t="str">
        <f t="shared" si="1"/>
        <v/>
      </c>
      <c r="H71" s="14" t="str">
        <f t="shared" si="2"/>
        <v/>
      </c>
      <c r="I71" s="14" t="str">
        <f t="shared" si="3"/>
        <v/>
      </c>
      <c r="J71" s="18" t="e">
        <f t="shared" si="4"/>
        <v>#DIV/0!</v>
      </c>
    </row>
    <row r="72" spans="1:10">
      <c r="A72"/>
      <c r="C72" s="52"/>
      <c r="D72" s="52"/>
      <c r="E72" s="52"/>
      <c r="G72" s="14" t="str">
        <f t="shared" si="1"/>
        <v/>
      </c>
      <c r="H72" s="14" t="str">
        <f t="shared" si="2"/>
        <v/>
      </c>
      <c r="I72" s="14" t="str">
        <f t="shared" si="3"/>
        <v/>
      </c>
      <c r="J72" s="18" t="e">
        <f t="shared" si="4"/>
        <v>#DIV/0!</v>
      </c>
    </row>
    <row r="73" spans="1:10">
      <c r="A73"/>
      <c r="C73" s="52"/>
      <c r="D73" s="52"/>
      <c r="E73" s="52"/>
      <c r="G73" s="14" t="str">
        <f t="shared" si="1"/>
        <v/>
      </c>
      <c r="H73" s="14" t="str">
        <f t="shared" si="2"/>
        <v/>
      </c>
      <c r="I73" s="14" t="str">
        <f t="shared" si="3"/>
        <v/>
      </c>
      <c r="J73" s="18" t="e">
        <f t="shared" si="4"/>
        <v>#DIV/0!</v>
      </c>
    </row>
    <row r="74" spans="1:10">
      <c r="A74"/>
      <c r="C74" s="52"/>
      <c r="D74" s="52"/>
      <c r="E74" s="52"/>
      <c r="G74" s="14" t="str">
        <f t="shared" si="1"/>
        <v/>
      </c>
      <c r="H74" s="14" t="str">
        <f t="shared" si="2"/>
        <v/>
      </c>
      <c r="I74" s="14" t="str">
        <f t="shared" si="3"/>
        <v/>
      </c>
      <c r="J74" s="18" t="e">
        <f t="shared" si="4"/>
        <v>#DIV/0!</v>
      </c>
    </row>
    <row r="75" spans="1:10">
      <c r="A75"/>
      <c r="C75" s="52"/>
      <c r="D75" s="52"/>
      <c r="E75" s="52"/>
      <c r="G75" s="14" t="str">
        <f t="shared" si="1"/>
        <v/>
      </c>
      <c r="H75" s="14" t="str">
        <f t="shared" si="2"/>
        <v/>
      </c>
      <c r="I75" s="14" t="str">
        <f t="shared" si="3"/>
        <v/>
      </c>
      <c r="J75" s="18" t="e">
        <f t="shared" si="4"/>
        <v>#DIV/0!</v>
      </c>
    </row>
    <row r="76" spans="1:10">
      <c r="A76"/>
      <c r="C76" s="52"/>
      <c r="D76" s="52"/>
      <c r="E76" s="52"/>
      <c r="G76" s="14" t="str">
        <f t="shared" si="1"/>
        <v/>
      </c>
      <c r="H76" s="14" t="str">
        <f t="shared" si="2"/>
        <v/>
      </c>
      <c r="I76" s="14" t="str">
        <f t="shared" si="3"/>
        <v/>
      </c>
      <c r="J76" s="18" t="e">
        <f t="shared" si="4"/>
        <v>#DIV/0!</v>
      </c>
    </row>
    <row r="77" spans="1:10">
      <c r="A77"/>
      <c r="C77" s="53"/>
      <c r="D77" s="52"/>
      <c r="E77" s="52"/>
      <c r="G77" s="14" t="str">
        <f t="shared" si="1"/>
        <v/>
      </c>
      <c r="H77" s="14" t="str">
        <f t="shared" si="2"/>
        <v/>
      </c>
      <c r="I77" s="14" t="str">
        <f t="shared" si="3"/>
        <v/>
      </c>
      <c r="J77" s="18" t="e">
        <f t="shared" si="4"/>
        <v>#DIV/0!</v>
      </c>
    </row>
    <row r="78" spans="1:10" ht="17.25" thickBot="1">
      <c r="A78"/>
      <c r="C78" s="54"/>
      <c r="D78" s="54"/>
      <c r="E78" s="54"/>
      <c r="G78" s="14" t="str">
        <f t="shared" si="1"/>
        <v/>
      </c>
      <c r="H78" s="14" t="str">
        <f t="shared" si="2"/>
        <v/>
      </c>
      <c r="I78" s="14" t="str">
        <f t="shared" si="3"/>
        <v/>
      </c>
      <c r="J78" s="18" t="e">
        <f t="shared" si="4"/>
        <v>#DIV/0!</v>
      </c>
    </row>
    <row r="79" spans="1:10">
      <c r="A79"/>
      <c r="B79" s="36" t="s">
        <v>38</v>
      </c>
      <c r="C79" s="31">
        <f>COUNT(C18:C78)</f>
        <v>0</v>
      </c>
      <c r="D79" s="31">
        <f t="shared" ref="D79:E79" si="5">COUNT(D18:D78)</f>
        <v>0</v>
      </c>
      <c r="E79" s="31">
        <f t="shared" si="5"/>
        <v>0</v>
      </c>
      <c r="F79" s="14" t="s">
        <v>26</v>
      </c>
    </row>
    <row r="80" spans="1:10">
      <c r="F80" s="14">
        <v>1</v>
      </c>
      <c r="G80" s="31">
        <f>COUNTIF($G$18:$G$78,"=1")</f>
        <v>0</v>
      </c>
      <c r="H80" s="31">
        <f>COUNTIF($H$18:$H$78,"=1")</f>
        <v>0</v>
      </c>
      <c r="I80" s="31">
        <f>COUNTIF($I$18:$I$78,"=1")</f>
        <v>0</v>
      </c>
    </row>
    <row r="81" spans="6:10">
      <c r="F81" s="14">
        <v>2</v>
      </c>
      <c r="G81" s="31">
        <f>COUNTIF($G$18:$G$78,"=2")</f>
        <v>0</v>
      </c>
      <c r="H81" s="31">
        <f>COUNTIF($H$18:$H$78,"=2")</f>
        <v>0</v>
      </c>
      <c r="I81" s="31">
        <f>COUNTIF($I$18:$I$78,"=2")</f>
        <v>0</v>
      </c>
    </row>
    <row r="82" spans="6:10">
      <c r="F82" s="14">
        <v>3</v>
      </c>
      <c r="G82" s="31">
        <f>COUNTIF($G$18:$G$78,"=3")</f>
        <v>0</v>
      </c>
      <c r="H82" s="31">
        <f>COUNTIF($H$18:$H$78,"=3")</f>
        <v>0</v>
      </c>
      <c r="I82" s="31">
        <f>COUNTIF($I$18:$I$78,"=3")</f>
        <v>0</v>
      </c>
    </row>
    <row r="83" spans="6:10">
      <c r="F83" s="14" t="s">
        <v>25</v>
      </c>
      <c r="G83" s="47" t="b">
        <f>IF(C79=SUM(G80:G82),TRUE,FALSE)</f>
        <v>1</v>
      </c>
      <c r="H83" s="47" t="b">
        <f>IF(C79=SUM(H80:H82),TRUE,FALSE)</f>
        <v>1</v>
      </c>
      <c r="I83" s="47" t="b">
        <f>IF(C79=SUM(I80:I82),TRUE,FALSE)</f>
        <v>1</v>
      </c>
      <c r="J83" t="s">
        <v>33</v>
      </c>
    </row>
    <row r="84" spans="6:10">
      <c r="J84" t="s">
        <v>35</v>
      </c>
    </row>
    <row r="85" spans="6:10">
      <c r="G85" s="14"/>
      <c r="J85" t="s">
        <v>34</v>
      </c>
    </row>
  </sheetData>
  <mergeCells count="5">
    <mergeCell ref="A1:B1"/>
    <mergeCell ref="A2:B2"/>
    <mergeCell ref="A3:B3"/>
    <mergeCell ref="A4:B4"/>
    <mergeCell ref="A5:B5"/>
  </mergeCells>
  <phoneticPr fontId="1" type="noConversion"/>
  <conditionalFormatting sqref="C18:C78">
    <cfRule type="cellIs" dxfId="5" priority="5" operator="greaterThan">
      <formula>$G$13</formula>
    </cfRule>
    <cfRule type="cellIs" dxfId="4" priority="6" operator="lessThan">
      <formula>$G$12</formula>
    </cfRule>
  </conditionalFormatting>
  <conditionalFormatting sqref="D18:D78">
    <cfRule type="cellIs" dxfId="3" priority="3" operator="greaterThan">
      <formula>$H$13</formula>
    </cfRule>
    <cfRule type="cellIs" dxfId="2" priority="4" operator="lessThan">
      <formula>$H$12</formula>
    </cfRule>
  </conditionalFormatting>
  <conditionalFormatting sqref="E18:E78">
    <cfRule type="cellIs" dxfId="1" priority="1" operator="greaterThan">
      <formula>$I$13</formula>
    </cfRule>
    <cfRule type="cellIs" dxfId="0" priority="2" operator="lessThan">
      <formula>$I$12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130" zoomScaleNormal="130" workbookViewId="0">
      <selection activeCell="A4" sqref="A4"/>
    </sheetView>
  </sheetViews>
  <sheetFormatPr defaultColWidth="9" defaultRowHeight="15.75"/>
  <cols>
    <col min="1" max="1" width="9" style="1"/>
    <col min="2" max="2" width="44.125" style="1" customWidth="1"/>
    <col min="3" max="3" width="33.375" style="1" bestFit="1" customWidth="1"/>
    <col min="4" max="6" width="9" style="1"/>
    <col min="7" max="7" width="2.625" style="1" customWidth="1"/>
    <col min="8" max="8" width="11.5" style="1" customWidth="1"/>
    <col min="9" max="9" width="9.5" style="1" bestFit="1" customWidth="1"/>
    <col min="10" max="11" width="9" style="1"/>
    <col min="12" max="12" width="11.25" style="1" customWidth="1"/>
    <col min="13" max="16384" width="9" style="1"/>
  </cols>
  <sheetData>
    <row r="1" spans="1:14" ht="16.5">
      <c r="A1" s="19" t="s">
        <v>0</v>
      </c>
      <c r="B1" s="20" t="str">
        <f>Transformation!C3</f>
        <v>[FT1003]金融科技導論</v>
      </c>
      <c r="C1" s="22" t="str">
        <f>B2</f>
        <v>DFT-CG4-LO2: Our students will be able to use interpersonal communication skills effectively.</v>
      </c>
      <c r="D1" s="33"/>
    </row>
    <row r="2" spans="1:14">
      <c r="A2" s="19" t="s">
        <v>14</v>
      </c>
      <c r="B2" s="20" t="str">
        <f>Transformation!C2</f>
        <v>DFT-CG4-LO2: Our students will be able to use interpersonal communication skills effectively.</v>
      </c>
      <c r="C2" s="23" t="s">
        <v>2</v>
      </c>
      <c r="D2" s="24" t="s">
        <v>3</v>
      </c>
      <c r="E2" s="24" t="s">
        <v>4</v>
      </c>
      <c r="F2" s="24" t="s">
        <v>5</v>
      </c>
      <c r="H2" s="2" t="s">
        <v>2</v>
      </c>
      <c r="I2" s="3" t="s">
        <v>3</v>
      </c>
      <c r="J2" s="3" t="s">
        <v>4</v>
      </c>
      <c r="K2" s="3" t="s">
        <v>5</v>
      </c>
      <c r="L2" s="3" t="s">
        <v>6</v>
      </c>
    </row>
    <row r="3" spans="1:14">
      <c r="B3" s="6"/>
      <c r="C3" s="25" t="s">
        <v>7</v>
      </c>
      <c r="D3" s="26">
        <f>Transformation!G80</f>
        <v>0</v>
      </c>
      <c r="E3" s="26">
        <f>Transformation!G81</f>
        <v>0</v>
      </c>
      <c r="F3" s="26">
        <f>Transformation!G82</f>
        <v>0</v>
      </c>
      <c r="H3" s="4" t="s">
        <v>16</v>
      </c>
      <c r="I3" s="10" t="e">
        <f>D3/B6</f>
        <v>#DIV/0!</v>
      </c>
      <c r="J3" s="10" t="e">
        <f>E3/B6</f>
        <v>#DIV/0!</v>
      </c>
      <c r="K3" s="10" t="e">
        <f>F3/B6</f>
        <v>#DIV/0!</v>
      </c>
      <c r="L3" s="10" t="e">
        <f>SUM(J3:K3)</f>
        <v>#DIV/0!</v>
      </c>
    </row>
    <row r="4" spans="1:14">
      <c r="B4" s="6"/>
      <c r="C4" s="25" t="s">
        <v>8</v>
      </c>
      <c r="D4" s="26">
        <f>Transformation!H80</f>
        <v>0</v>
      </c>
      <c r="E4" s="26">
        <f>Transformation!H81</f>
        <v>0</v>
      </c>
      <c r="F4" s="26">
        <f>Transformation!H82</f>
        <v>0</v>
      </c>
      <c r="H4" s="4" t="s">
        <v>17</v>
      </c>
      <c r="I4" s="10" t="e">
        <f>D4/B6</f>
        <v>#DIV/0!</v>
      </c>
      <c r="J4" s="10" t="e">
        <f>E4/B6</f>
        <v>#DIV/0!</v>
      </c>
      <c r="K4" s="10" t="e">
        <f>F4/B6</f>
        <v>#DIV/0!</v>
      </c>
      <c r="L4" s="10" t="e">
        <f t="shared" ref="L4:L5" si="0">SUM(J4:K4)</f>
        <v>#DIV/0!</v>
      </c>
    </row>
    <row r="5" spans="1:14" ht="16.5">
      <c r="B5" s="6"/>
      <c r="C5" s="25" t="s">
        <v>15</v>
      </c>
      <c r="D5" s="26">
        <f>Transformation!I80</f>
        <v>0</v>
      </c>
      <c r="E5" s="26">
        <f>Transformation!I81</f>
        <v>0</v>
      </c>
      <c r="F5" s="26">
        <f>Transformation!I82</f>
        <v>0</v>
      </c>
      <c r="H5" s="4" t="s">
        <v>18</v>
      </c>
      <c r="I5" s="10" t="e">
        <f>D5/B6</f>
        <v>#DIV/0!</v>
      </c>
      <c r="J5" s="10" t="e">
        <f>E5/B6</f>
        <v>#DIV/0!</v>
      </c>
      <c r="K5" s="10" t="e">
        <f>F5/B6</f>
        <v>#DIV/0!</v>
      </c>
      <c r="L5" s="10" t="e">
        <f t="shared" si="0"/>
        <v>#DIV/0!</v>
      </c>
      <c r="M5" s="32" t="s">
        <v>30</v>
      </c>
    </row>
    <row r="6" spans="1:14">
      <c r="A6" s="19" t="s">
        <v>10</v>
      </c>
      <c r="B6" s="21">
        <f>Transformation!C79</f>
        <v>0</v>
      </c>
      <c r="C6" s="27"/>
      <c r="D6" s="28" t="s">
        <v>9</v>
      </c>
      <c r="E6" s="29">
        <f>B6*3</f>
        <v>0</v>
      </c>
      <c r="F6" s="30">
        <f>SUM(D3:F5)</f>
        <v>0</v>
      </c>
    </row>
    <row r="7" spans="1:14">
      <c r="A7" s="9" t="s">
        <v>1</v>
      </c>
      <c r="B7" s="6"/>
      <c r="D7" s="11"/>
      <c r="E7" s="12"/>
      <c r="F7" s="13"/>
    </row>
    <row r="8" spans="1:14">
      <c r="D8" s="11"/>
      <c r="E8" s="12"/>
      <c r="F8" s="13"/>
    </row>
    <row r="9" spans="1:14">
      <c r="N9" s="7" t="s">
        <v>12</v>
      </c>
    </row>
    <row r="10" spans="1:14">
      <c r="N10" s="8" t="s">
        <v>13</v>
      </c>
    </row>
    <row r="11" spans="1:14">
      <c r="N11" s="5" t="s">
        <v>11</v>
      </c>
    </row>
  </sheetData>
  <phoneticPr fontId="1" type="noConversion"/>
  <pageMargins left="0.26" right="0.22" top="0.79" bottom="1.46" header="0.31496062992125984" footer="0.31496062992125984"/>
  <pageSetup paperSize="9" scale="7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Transformation</vt:lpstr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2026-04-17T09:13:09Z</dcterms:modified>
</cp:coreProperties>
</file>